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poleemploi.sharepoint.com/sites/NAQ-DRAMRAFGACHATSMARCHESMOYENSGENETAFFJURIDIQUES-ACHATSMARCHES-SAMS3S4IMMO/Documents partages/SAM S3 S4/002_S4_fonctionnement/01_TRAVAUX/26_TRAVAUX LE LAC/01_DCE publié/"/>
    </mc:Choice>
  </mc:AlternateContent>
  <xr:revisionPtr revIDLastSave="2" documentId="13_ncr:1_{B3379559-39B9-5643-B256-D6B2CAD550D1}" xr6:coauthVersionLast="47" xr6:coauthVersionMax="47" xr10:uidLastSave="{F61D21AF-3853-4BC8-B9A7-103256014640}"/>
  <bookViews>
    <workbookView xWindow="28680" yWindow="1905" windowWidth="29040" windowHeight="15840" tabRatio="924" activeTab="2" xr2:uid="{00000000-000D-0000-FFFF-FFFF00000000}"/>
  </bookViews>
  <sheets>
    <sheet name="TEST" sheetId="18" state="hidden" r:id="rId1"/>
    <sheet name="info" sheetId="17" r:id="rId2"/>
    <sheet name="LOT 01" sheetId="61" r:id="rId3"/>
  </sheets>
  <definedNames>
    <definedName name="ATitre">#REF!</definedName>
    <definedName name="ATitre1">#REF!</definedName>
    <definedName name="ATitre10">#REF!</definedName>
    <definedName name="ATitre11">#REF!</definedName>
    <definedName name="ATitre12">#REF!</definedName>
    <definedName name="ATitre13">#REF!</definedName>
    <definedName name="ATitre14">#REF!</definedName>
    <definedName name="ATitre15">#REF!</definedName>
    <definedName name="ATitre16">#REF!</definedName>
    <definedName name="ATitre17">#REF!</definedName>
    <definedName name="ATitre18">#REF!</definedName>
    <definedName name="ATitre19">#REF!</definedName>
    <definedName name="ATitre2">#REF!</definedName>
    <definedName name="ATitre20">#REF!</definedName>
    <definedName name="ATitre21">#REF!</definedName>
    <definedName name="ATitre22">#REF!</definedName>
    <definedName name="ATitre23">#REF!</definedName>
    <definedName name="ATitre24">#REF!</definedName>
    <definedName name="ATitre25">#REF!</definedName>
    <definedName name="ATitre26">#REF!</definedName>
    <definedName name="ATitre27">#REF!</definedName>
    <definedName name="ATitre28">#REF!</definedName>
    <definedName name="ATitre29">#REF!</definedName>
    <definedName name="ATitre3">#REF!</definedName>
    <definedName name="ATitre30">#REF!</definedName>
    <definedName name="ATitre31">#REF!</definedName>
    <definedName name="ATitre32">#REF!</definedName>
    <definedName name="ATitre33">#REF!</definedName>
    <definedName name="ATitre34">#REF!</definedName>
    <definedName name="ATitre35">#REF!</definedName>
    <definedName name="ATitre4">#REF!</definedName>
    <definedName name="ATitre5">#REF!</definedName>
    <definedName name="ATitre6">#REF!</definedName>
    <definedName name="ATitre7">#REF!</definedName>
    <definedName name="ATitre8">#REF!</definedName>
    <definedName name="ATitre9">#REF!</definedName>
    <definedName name="ATotal">#REF!</definedName>
    <definedName name="ATotal1">#REF!</definedName>
    <definedName name="ATotal10">#REF!</definedName>
    <definedName name="ATotal11">#REF!</definedName>
    <definedName name="ATotal12">#REF!</definedName>
    <definedName name="ATotal13">#REF!</definedName>
    <definedName name="ATotal14">#REF!</definedName>
    <definedName name="ATotal15">#REF!</definedName>
    <definedName name="ATotal16">#REF!</definedName>
    <definedName name="ATotal17">#REF!</definedName>
    <definedName name="ATotal18">#REF!</definedName>
    <definedName name="ATotal19">#REF!</definedName>
    <definedName name="ATotal2">#REF!</definedName>
    <definedName name="ATotal20">#REF!</definedName>
    <definedName name="ATotal21">#REF!</definedName>
    <definedName name="ATotal22">#REF!</definedName>
    <definedName name="ATotal23">#REF!</definedName>
    <definedName name="ATotal24">#REF!</definedName>
    <definedName name="ATotal25">#REF!</definedName>
    <definedName name="ATotal26">#REF!</definedName>
    <definedName name="ATotal27">#REF!</definedName>
    <definedName name="ATotal28">#REF!</definedName>
    <definedName name="ATotal29">#REF!</definedName>
    <definedName name="ATotal3">#REF!</definedName>
    <definedName name="ATotal30">#REF!</definedName>
    <definedName name="ATotal31">#REF!</definedName>
    <definedName name="ATotal32">#REF!</definedName>
    <definedName name="ATotal33">#REF!</definedName>
    <definedName name="ATotal34">#REF!</definedName>
    <definedName name="ATotal35">#REF!</definedName>
    <definedName name="ATotal4">#REF!</definedName>
    <definedName name="ATotal5">#REF!</definedName>
    <definedName name="ATotal6">#REF!</definedName>
    <definedName name="ATotal7">#REF!</definedName>
    <definedName name="ATotal8">#REF!</definedName>
    <definedName name="ATotal9">#REF!</definedName>
    <definedName name="_xlnm.Print_Titles" localSheetId="2">'LOT 01'!$2:$11</definedName>
    <definedName name="_xlnm.Print_Titles" localSheetId="0">TEST!$1:$8</definedName>
    <definedName name="ligne_bas_de_page">#REF!</definedName>
    <definedName name="ligne_complémentaire">#REF!</definedName>
    <definedName name="ligne_normale">#REF!</definedName>
    <definedName name="ligne_titre">#REF!</definedName>
    <definedName name="LOT">#REF!</definedName>
    <definedName name="paragraphe">#REF!</definedName>
    <definedName name="paragraphe_recap">#REF!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  <definedName name="Titre_paragraphe_1">#REF!</definedName>
    <definedName name="_xlnm.Print_Area" localSheetId="1">info!$A$1:$F$50</definedName>
    <definedName name="_xlnm.Print_Area" localSheetId="2">'LOT 01'!$A$1:$O$141</definedName>
    <definedName name="_xlnm.Print_Area" localSheetId="0">TEST!$A$1:$E$118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2" i="61" l="1"/>
  <c r="M62" i="61"/>
  <c r="M75" i="61"/>
  <c r="N7" i="61" l="1"/>
  <c r="N2" i="61"/>
  <c r="M110" i="61" l="1"/>
  <c r="O110" i="61" s="1"/>
  <c r="M86" i="61"/>
  <c r="O86" i="61" s="1"/>
  <c r="G138" i="61"/>
  <c r="F138" i="61" l="1"/>
  <c r="H138" i="61"/>
  <c r="I138" i="61"/>
  <c r="J138" i="61"/>
  <c r="K138" i="61"/>
  <c r="L138" i="61"/>
  <c r="E138" i="61"/>
  <c r="M78" i="61"/>
  <c r="M79" i="61"/>
  <c r="O79" i="61" s="1"/>
  <c r="M76" i="61"/>
  <c r="O76" i="61" s="1"/>
  <c r="M85" i="61" l="1"/>
  <c r="O85" i="61" s="1"/>
  <c r="M111" i="61"/>
  <c r="O111" i="61" s="1"/>
  <c r="M109" i="61"/>
  <c r="O109" i="61" s="1"/>
  <c r="M48" i="61"/>
  <c r="O48" i="61" s="1"/>
  <c r="M114" i="61"/>
  <c r="O114" i="61" s="1"/>
  <c r="M113" i="61"/>
  <c r="O113" i="61" s="1"/>
  <c r="M112" i="61"/>
  <c r="O112" i="61" s="1"/>
  <c r="M108" i="61"/>
  <c r="O108" i="61" s="1"/>
  <c r="M69" i="61"/>
  <c r="O69" i="61" s="1"/>
  <c r="M61" i="61"/>
  <c r="O61" i="61" s="1"/>
  <c r="M60" i="61"/>
  <c r="O60" i="61" s="1"/>
  <c r="M59" i="61"/>
  <c r="O59" i="61" s="1"/>
  <c r="M58" i="61"/>
  <c r="O58" i="61" s="1"/>
  <c r="M57" i="61"/>
  <c r="O57" i="61" s="1"/>
  <c r="M107" i="61"/>
  <c r="O107" i="61" s="1"/>
  <c r="I93" i="61"/>
  <c r="H93" i="61"/>
  <c r="F93" i="61"/>
  <c r="M100" i="61" l="1"/>
  <c r="O100" i="61" s="1"/>
  <c r="O94" i="61"/>
  <c r="M103" i="61"/>
  <c r="O103" i="61" s="1"/>
  <c r="M71" i="61"/>
  <c r="O71" i="61" s="1"/>
  <c r="M70" i="61" l="1"/>
  <c r="O70" i="61" s="1"/>
  <c r="M47" i="61"/>
  <c r="O47" i="61" s="1"/>
  <c r="M39" i="61"/>
  <c r="O39" i="61" s="1"/>
  <c r="M46" i="61" l="1"/>
  <c r="O46" i="61" s="1"/>
  <c r="M45" i="61"/>
  <c r="O45" i="61" s="1"/>
  <c r="M40" i="61"/>
  <c r="O40" i="61" s="1"/>
  <c r="M51" i="61"/>
  <c r="O51" i="61" s="1"/>
  <c r="M44" i="61"/>
  <c r="O44" i="61" s="1"/>
  <c r="M43" i="61"/>
  <c r="O43" i="61" s="1"/>
  <c r="M106" i="61"/>
  <c r="O106" i="61" s="1"/>
  <c r="M105" i="61"/>
  <c r="O105" i="61" s="1"/>
  <c r="M139" i="61"/>
  <c r="O139" i="61" s="1"/>
  <c r="M138" i="61"/>
  <c r="O138" i="61" s="1"/>
  <c r="M128" i="61"/>
  <c r="M123" i="61"/>
  <c r="O123" i="61" s="1"/>
  <c r="M122" i="61"/>
  <c r="O122" i="61" s="1"/>
  <c r="M121" i="61"/>
  <c r="O121" i="61" s="1"/>
  <c r="M120" i="61"/>
  <c r="O120" i="61" s="1"/>
  <c r="M119" i="61"/>
  <c r="O119" i="61" s="1"/>
  <c r="M91" i="61"/>
  <c r="O91" i="61" s="1"/>
  <c r="M104" i="61"/>
  <c r="O104" i="61" s="1"/>
  <c r="M102" i="61"/>
  <c r="O102" i="61" s="1"/>
  <c r="M101" i="61"/>
  <c r="O101" i="61" s="1"/>
  <c r="M99" i="61"/>
  <c r="O99" i="61" s="1"/>
  <c r="M98" i="61"/>
  <c r="O98" i="61" s="1"/>
  <c r="M97" i="61"/>
  <c r="O97" i="61" s="1"/>
  <c r="M96" i="61"/>
  <c r="O96" i="61" s="1"/>
  <c r="M95" i="61"/>
  <c r="O95" i="61" s="1"/>
  <c r="M93" i="61"/>
  <c r="O93" i="61" s="1"/>
  <c r="M92" i="61"/>
  <c r="O92" i="61" s="1"/>
  <c r="M90" i="61"/>
  <c r="O90" i="61" s="1"/>
  <c r="O78" i="61"/>
  <c r="M83" i="61"/>
  <c r="O83" i="61" s="1"/>
  <c r="M82" i="61"/>
  <c r="O82" i="61" s="1"/>
  <c r="M81" i="61"/>
  <c r="O81" i="61" s="1"/>
  <c r="M80" i="61"/>
  <c r="O80" i="61" s="1"/>
  <c r="M77" i="61"/>
  <c r="O77" i="61" s="1"/>
  <c r="M68" i="61"/>
  <c r="O68" i="61" s="1"/>
  <c r="M67" i="61"/>
  <c r="O67" i="61" s="1"/>
  <c r="O72" i="61" s="1"/>
  <c r="O31" i="61"/>
  <c r="O29" i="61"/>
  <c r="O28" i="61"/>
  <c r="O27" i="61"/>
  <c r="O26" i="61"/>
  <c r="O25" i="61"/>
  <c r="O24" i="61"/>
  <c r="O23" i="61"/>
  <c r="O18" i="61"/>
  <c r="O17" i="61"/>
  <c r="O16" i="61"/>
  <c r="O75" i="61" l="1"/>
  <c r="M84" i="61"/>
  <c r="O84" i="61" s="1"/>
  <c r="O116" i="61"/>
  <c r="O125" i="61"/>
  <c r="O32" i="61"/>
  <c r="O87" i="61" l="1"/>
  <c r="M41" i="61"/>
  <c r="O41" i="61" s="1"/>
  <c r="M137" i="61" l="1"/>
  <c r="O137" i="61" s="1"/>
  <c r="O128" i="61"/>
  <c r="O130" i="61" s="1"/>
  <c r="B6" i="61"/>
  <c r="M54" i="61"/>
  <c r="O54" i="61" s="1"/>
  <c r="M52" i="61"/>
  <c r="O52" i="61" s="1"/>
  <c r="M50" i="61"/>
  <c r="O50" i="61" s="1"/>
  <c r="M53" i="61"/>
  <c r="O53" i="61" s="1"/>
  <c r="M38" i="61"/>
  <c r="O38" i="61" s="1"/>
  <c r="O64" i="61" l="1"/>
  <c r="O133" i="61"/>
  <c r="B5" i="61"/>
  <c r="O134" i="61" l="1"/>
  <c r="O135" i="61" s="1"/>
  <c r="E10" i="18" l="1"/>
  <c r="E11" i="18"/>
  <c r="E12" i="18"/>
  <c r="E13" i="18"/>
  <c r="E14" i="18"/>
  <c r="E15" i="18"/>
  <c r="E16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</calcChain>
</file>

<file path=xl/sharedStrings.xml><?xml version="1.0" encoding="utf-8"?>
<sst xmlns="http://schemas.openxmlformats.org/spreadsheetml/2006/main" count="355" uniqueCount="267">
  <si>
    <t xml:space="preserve">Do </t>
  </si>
  <si>
    <t>Titre</t>
  </si>
  <si>
    <t xml:space="preserve">LOT 01 - </t>
  </si>
  <si>
    <t>CADRE DE DECOMPOSITION DU PRIX GLOBAL ET FORFAITAIRE</t>
  </si>
  <si>
    <t xml:space="preserve"> </t>
  </si>
  <si>
    <t>Page 1</t>
  </si>
  <si>
    <t>Numéro de prix</t>
  </si>
  <si>
    <t xml:space="preserve"> DESIGNATION DES OUVRAGES</t>
  </si>
  <si>
    <t xml:space="preserve"> UNITE</t>
  </si>
  <si>
    <t>QUANTITE</t>
  </si>
  <si>
    <t>P.U. HT</t>
  </si>
  <si>
    <t xml:space="preserve"> TOTAL</t>
  </si>
  <si>
    <t>sc</t>
  </si>
  <si>
    <t>PM</t>
  </si>
  <si>
    <t>U</t>
  </si>
  <si>
    <t>LOT 01 - ????</t>
  </si>
  <si>
    <t xml:space="preserve">CADRE DE DECOMPOSITION </t>
  </si>
  <si>
    <t>DU PRIX GLOBAL ET FORFAITAIRE</t>
  </si>
  <si>
    <t>3.</t>
  </si>
  <si>
    <t xml:space="preserve"> TOTAL HT</t>
  </si>
  <si>
    <t>M2</t>
  </si>
  <si>
    <t>TVA 20%</t>
  </si>
  <si>
    <t>Compris</t>
  </si>
  <si>
    <t>FT</t>
  </si>
  <si>
    <t>ML</t>
  </si>
  <si>
    <t>Fourniture et pose de panneaux de chantier interdits au public pour condamnation pendant chantier</t>
  </si>
  <si>
    <t>Rotation et évacuation des gravats  ensemble des corps d’états</t>
  </si>
  <si>
    <t xml:space="preserve"> TOTAL TTC</t>
  </si>
  <si>
    <t>Fourniture et pose de panneau de chantier format A0</t>
  </si>
  <si>
    <t>3.1</t>
  </si>
  <si>
    <t>3.2</t>
  </si>
  <si>
    <t>3.3</t>
  </si>
  <si>
    <t>3.1.1</t>
  </si>
  <si>
    <t>3.1.2</t>
  </si>
  <si>
    <t>3.1.5</t>
  </si>
  <si>
    <t>3.1.6</t>
  </si>
  <si>
    <t>3.1.7</t>
  </si>
  <si>
    <t>3.1.8</t>
  </si>
  <si>
    <t>ENS</t>
  </si>
  <si>
    <t>3.4</t>
  </si>
  <si>
    <t>3.5</t>
  </si>
  <si>
    <t>TOTAL HT :</t>
  </si>
  <si>
    <t>DESCRIPTION DES OUVRAGES – POSTES ARCHITECTURAUX</t>
  </si>
  <si>
    <t>INSTALLATION &amp; PREPARATION DE CHANTIER</t>
  </si>
  <si>
    <t>Installation chantier &amp; Base vie.</t>
  </si>
  <si>
    <t>3.1.1.1.1</t>
  </si>
  <si>
    <t>3.1.1.1.2</t>
  </si>
  <si>
    <t>Fourniture et mise en œuvre de clôture de chantier</t>
  </si>
  <si>
    <t>3.1.1.1.3</t>
  </si>
  <si>
    <t>3.1.1.1.4</t>
  </si>
  <si>
    <t>3.1.1.1.5</t>
  </si>
  <si>
    <t>3.1.1.1.6</t>
  </si>
  <si>
    <t>Gestion administrative &amp; etudes préalables</t>
  </si>
  <si>
    <t>3.1.2.1.1</t>
  </si>
  <si>
    <t>Études préalables, plans d’EXE - Fourniture d'un Plan d'installation de chantier.</t>
  </si>
  <si>
    <t>3.1.2.1.2</t>
  </si>
  <si>
    <t>Plans de recollement après travaux, DOE en 3 exemplaires</t>
  </si>
  <si>
    <t>PROTECTION DES EXISTANTS</t>
  </si>
  <si>
    <t>Fluides</t>
  </si>
  <si>
    <t>3.2.1</t>
  </si>
  <si>
    <t>3.3.1</t>
  </si>
  <si>
    <t>Résultats des mesures (PM)</t>
  </si>
  <si>
    <t>BOUCHAGE AU PLÂTRE DIVERS ET FINITIONS</t>
  </si>
  <si>
    <t>Fourniture et pose d'arêtes métalliques retour et tête de cloisons</t>
  </si>
  <si>
    <t>3.4.2</t>
  </si>
  <si>
    <t>3.4.3</t>
  </si>
  <si>
    <t>3.4.4</t>
  </si>
  <si>
    <t>3.4.5</t>
  </si>
  <si>
    <t>3.4.6</t>
  </si>
  <si>
    <t>JOUES /SOFFITES ET RETOMBÉES</t>
  </si>
  <si>
    <t>3.4.7</t>
  </si>
  <si>
    <t>3.5.1</t>
  </si>
  <si>
    <t>3.5.2</t>
  </si>
  <si>
    <t>3.6</t>
  </si>
  <si>
    <t>FOURNITURE ET POSE DE BUTÉES DE PORTES</t>
  </si>
  <si>
    <t>3.7</t>
  </si>
  <si>
    <t>3.7.1</t>
  </si>
  <si>
    <t>3.8</t>
  </si>
  <si>
    <t>3.8.1</t>
  </si>
  <si>
    <t>3.8.2</t>
  </si>
  <si>
    <t>3.8.3</t>
  </si>
  <si>
    <t xml:space="preserve">SOUS TOTAL CHAP INSTALLATION </t>
  </si>
  <si>
    <t>LISTE DES CORPS D'ÉTAT</t>
  </si>
  <si>
    <t>3.2.2</t>
  </si>
  <si>
    <t>Fourniture et mise en place d’une base vie : (uniquement mobilier + nettoyage) zone de réunion de chantier, vestiaires, sanitaires mis à disposition sur les plateaux existants</t>
  </si>
  <si>
    <t>3.2.3</t>
  </si>
  <si>
    <t>3.2.4</t>
  </si>
  <si>
    <t>3.2.5</t>
  </si>
  <si>
    <t>3.2.6</t>
  </si>
  <si>
    <t>3.3.2</t>
  </si>
  <si>
    <t>3.3.3</t>
  </si>
  <si>
    <t>3.3.5</t>
  </si>
  <si>
    <t>3.3.6</t>
  </si>
  <si>
    <t>Lot 00 - CCFTg commun</t>
  </si>
  <si>
    <t>Lot 02 - Sols souples, sols durs et faïences</t>
  </si>
  <si>
    <t>Lot 03 - Acoustique</t>
  </si>
  <si>
    <t>Lot 04 - Serrurerie</t>
  </si>
  <si>
    <t>Lot 06 - Electricité </t>
  </si>
  <si>
    <t xml:space="preserve">Prescription ACCOUSTIQUE (PM) - A la charge de l'entreprise du présent lot suivant code du travail et besoin de France TRAVAIL. </t>
  </si>
  <si>
    <t>CLOISONS SECHES</t>
  </si>
  <si>
    <t>Cloison amovible pleine (45 dB pour les locaux fermés)</t>
  </si>
  <si>
    <t>CLOISONS SPECIFIQUE</t>
  </si>
  <si>
    <t>CLOISONS AMOVIBLE</t>
  </si>
  <si>
    <t>3.2.3.1</t>
  </si>
  <si>
    <t>3.2.3.2</t>
  </si>
  <si>
    <t>3.2.3.3</t>
  </si>
  <si>
    <t>3.2.3.4</t>
  </si>
  <si>
    <t>3.5.3</t>
  </si>
  <si>
    <t>3.5.4</t>
  </si>
  <si>
    <t>SOUS TOTAL CHAP  CLOISONS-PLATRERIE</t>
  </si>
  <si>
    <t>Pose des dalles de FP 120*60cm (fournies par bailleur - appro dans le parking) HSFP 2.60</t>
  </si>
  <si>
    <t>Plinthes bois</t>
  </si>
  <si>
    <t>Ferme porte-porte (blocage 90°)</t>
  </si>
  <si>
    <t>Stores à bandes verticales "store californien" (fenêtre ht 165cm)</t>
  </si>
  <si>
    <t>Store enrouleur - Fond vert - toute hauteur sous FP</t>
  </si>
  <si>
    <t>Claustra bois</t>
  </si>
  <si>
    <t>Mur végétal stabilise</t>
  </si>
  <si>
    <t>SOUS TOTAL CHAP  MENUISERIE INTERIEUR</t>
  </si>
  <si>
    <t>SOUS TOTAL CHAP  FAUX PLAFONDS</t>
  </si>
  <si>
    <t>Rampe bois PMR</t>
  </si>
  <si>
    <t>SOUS TOTAL CHAP  AGENCEMENT</t>
  </si>
  <si>
    <t>Peinture partie supérieure</t>
  </si>
  <si>
    <t xml:space="preserve">Peinture </t>
  </si>
  <si>
    <t xml:space="preserve">Papier peint </t>
  </si>
  <si>
    <t xml:space="preserve">Fourniture et pose de pictogramme </t>
  </si>
  <si>
    <t>OUVRAGE NETTOYAGE DE FINITION</t>
  </si>
  <si>
    <t>SOUS TOTAL CHAP  PEINTURE &amp; REVETEMENTS MURAUX</t>
  </si>
  <si>
    <t>SOUS TOTAL CHAP  NETTOYAGE DE FINITION</t>
  </si>
  <si>
    <t>Fourniture et pose FP 120*60cm</t>
  </si>
  <si>
    <t>3.5.5</t>
  </si>
  <si>
    <t>3.5.6</t>
  </si>
  <si>
    <t>3.4.8</t>
  </si>
  <si>
    <t>3.5.7</t>
  </si>
  <si>
    <t>3.5.8</t>
  </si>
  <si>
    <t>COMPTE PRORATA</t>
  </si>
  <si>
    <t>3.2.4.1</t>
  </si>
  <si>
    <t>3.2.4.2</t>
  </si>
  <si>
    <t>3.2.4.3</t>
  </si>
  <si>
    <t>3.2.4.4</t>
  </si>
  <si>
    <t>3.2.4.5</t>
  </si>
  <si>
    <t>3.2.4.6</t>
  </si>
  <si>
    <t>France TRAVAIL BORDEAUX  - AMENAGEMENT DES ETAGES R+2 AU R+8 DU BATIMENT B &amp; C</t>
  </si>
  <si>
    <t>Nettoyage quotidien des de sanitaires</t>
  </si>
  <si>
    <t>Lot 01 - Aménagement intérieur de second œuvre</t>
  </si>
  <si>
    <t>QUANTITE TOTALE</t>
  </si>
  <si>
    <t>R+4 Bat B</t>
  </si>
  <si>
    <t>R+4 Bat C</t>
  </si>
  <si>
    <t>R+5 Bat B</t>
  </si>
  <si>
    <t>R+5 Bat C</t>
  </si>
  <si>
    <t>R+6 Bat B</t>
  </si>
  <si>
    <t>R+6 Bat C</t>
  </si>
  <si>
    <t>R+7 Bat B</t>
  </si>
  <si>
    <t>R+8 Bat B</t>
  </si>
  <si>
    <t>AMENAGEMENTS DE LA NOUVELLE DIRECTION REGIONALE « LE LAC »
 FRANCE TRAVAIL NOUVELLE-AQUITAINE Direction régionale "Le Lac"
 France Travail Bordeaux 
 25 Rue du Cardinal Richaud 33000 Bordeaux</t>
  </si>
  <si>
    <t xml:space="preserve">Lot 05 - Ventilation, plomberie </t>
  </si>
  <si>
    <t>3.1.9</t>
  </si>
  <si>
    <t>Constat d'huissier au démarage des travaux et après reception des travaux</t>
  </si>
  <si>
    <t>Mise en place d'une fermeture de chantier (barrière Heras sécurisées + cadenas à code)
Dans  l'attente de la pose du futur portail</t>
  </si>
  <si>
    <t xml:space="preserve"> Ascenseur bâtiment B  protection OSB données par le bailleur Les protections seront à remettre en place et à adapter si nécessaire  (suite à la mise en place de la main courante</t>
  </si>
  <si>
    <t>Ascenseur bâtiment C
 Fourniture et pose complète de protection OSB pour la cage d'ascenseur
 Y compris pose d'une rampe amovible pour protection des seuils</t>
  </si>
  <si>
    <t>3.1.10</t>
  </si>
  <si>
    <t>3.1.11</t>
  </si>
  <si>
    <t>OUVRAGE DE CLOISONS ET PLÂTRERIE</t>
  </si>
  <si>
    <t>OUVRAGE DE FAUX-PLAFOND</t>
  </si>
  <si>
    <t>OUVRAGE DE MENUISERIES INTÉRIEURES</t>
  </si>
  <si>
    <t>OUVRAGE AGENCEMENT</t>
  </si>
  <si>
    <t>OUVRAGE PEINTURE &amp; REVETEMENTS MURAUX</t>
  </si>
  <si>
    <t>R2/R3</t>
  </si>
  <si>
    <t>Nettoyage général de mise en service (nettoyage de finition)</t>
  </si>
  <si>
    <t>PSE : Entrebailleur fenêtre</t>
  </si>
  <si>
    <t>PSE : Peinture poteau béton</t>
  </si>
  <si>
    <t>Fourniture et pose'plantes stabilisées 150 cm ht</t>
  </si>
  <si>
    <t>Fourniture et pose Jardinière lestée+vegetaux (125x25 environ)</t>
  </si>
  <si>
    <t>Fourniture et pose '1/2 stil LM 45mm + 2x BA13</t>
  </si>
  <si>
    <t>3.2.3.5</t>
  </si>
  <si>
    <t>Fourniture et pose de cloisons SAA 120</t>
  </si>
  <si>
    <t>3.2.3.6</t>
  </si>
  <si>
    <t xml:space="preserve">Cloison amovible pleine </t>
  </si>
  <si>
    <t xml:space="preserve">Cloison coupe-feu 1h placo </t>
  </si>
  <si>
    <t>3.2.3.7</t>
  </si>
  <si>
    <t>Fourniture et pose de cloisons placo SAA120 (élargie à 180)</t>
  </si>
  <si>
    <t>3.2.3.8</t>
  </si>
  <si>
    <t>Fourniture et pose de cloison BA 13 Cloison placo 98/62S</t>
  </si>
  <si>
    <t>3.2.3.9</t>
  </si>
  <si>
    <t>3.2.3.10</t>
  </si>
  <si>
    <t>Fourniture et pose de cloison placo SAA 120 en impost</t>
  </si>
  <si>
    <t>Fourniture et pose de cloison placo 98/62S (double peau) - hydro (locaux humides)</t>
  </si>
  <si>
    <t>Fourniture et pose de cloisons SAD 160</t>
  </si>
  <si>
    <t>Cloison amovible vitrée toute hauteur avec pare-close (44 dB pour les locaux fermés)</t>
  </si>
  <si>
    <t>3.2.5.1</t>
  </si>
  <si>
    <t>3.2.5.2</t>
  </si>
  <si>
    <t>LAINE DE VERRE DEROULEE 140MM + PARE-VAPEUR</t>
  </si>
  <si>
    <t>3.4.9</t>
  </si>
  <si>
    <t>3.4.10</t>
  </si>
  <si>
    <t>3.5.9</t>
  </si>
  <si>
    <t>3.5.10</t>
  </si>
  <si>
    <t>3.5.11</t>
  </si>
  <si>
    <t>3.5.12</t>
  </si>
  <si>
    <t>3.5.13</t>
  </si>
  <si>
    <t>3.5.14</t>
  </si>
  <si>
    <t>3.6.12</t>
  </si>
  <si>
    <t>3.6.13</t>
  </si>
  <si>
    <t>3.6.14</t>
  </si>
  <si>
    <t>OUVRAGE PSE (PRESTATION SUPPLEMENTAIRES EVENTUELLES)</t>
  </si>
  <si>
    <t>Tisannerie aménagée CODIR</t>
  </si>
  <si>
    <t>3.5.15</t>
  </si>
  <si>
    <t>3.5.16</t>
  </si>
  <si>
    <t>3.5.17</t>
  </si>
  <si>
    <t>Végétalisation pour claustra bois</t>
  </si>
  <si>
    <t>Végétalisation pour poteaux</t>
  </si>
  <si>
    <t>3.5.18</t>
  </si>
  <si>
    <t>Matériauthèque R+4</t>
  </si>
  <si>
    <t>DCE ind B</t>
  </si>
  <si>
    <t>Mur mobile acoustique 52 db N°1</t>
  </si>
  <si>
    <t>Mur mobile acoustique 52 db N°2</t>
  </si>
  <si>
    <t>3.2.5.3</t>
  </si>
  <si>
    <t>3.2.5.4</t>
  </si>
  <si>
    <t>3.2.5.5</t>
  </si>
  <si>
    <t>3.5.19</t>
  </si>
  <si>
    <t xml:space="preserve">CREATION BUREAU SUR MESURE (COWORKING) </t>
  </si>
  <si>
    <t>3.5.20</t>
  </si>
  <si>
    <t>DECOUPE DANS PLATEAU BUREAU POUR POSE NOURRICE TOP ACCESS PAR LOT ELECTRICITE</t>
  </si>
  <si>
    <t>3.5.21</t>
  </si>
  <si>
    <t>3.5.22</t>
  </si>
  <si>
    <t>3.2.3.11</t>
  </si>
  <si>
    <t>FOURNITURE ET POSE  PETIT FRIGO ENCASTRABLE</t>
  </si>
  <si>
    <t>3.5.23</t>
  </si>
  <si>
    <t>3.5.24</t>
  </si>
  <si>
    <t xml:space="preserve">FOURNITURE ET POSE  micro-onde encastrables </t>
  </si>
  <si>
    <t>3.4.11</t>
  </si>
  <si>
    <t>FOURNITURE DES GACHES ELECTRIQUES  SYMETRIQUES A MOUVEMENT RADIAL</t>
  </si>
  <si>
    <t>Ensemble des cloisons placo acoustiques en partie haute type SAA120 des murs mobiles acoustiques</t>
  </si>
  <si>
    <t xml:space="preserve">FOURNITURE ET POSE D’UN COMPTOIR 60CM DE PROFONDEUR, HT BUREAU </t>
  </si>
  <si>
    <t>FOURNITURE ET POSE EVIER ET MITIGEURS</t>
  </si>
  <si>
    <t>Cuisine aménagée R+8</t>
  </si>
  <si>
    <t>Logo France Travail</t>
  </si>
  <si>
    <t>PERGOLA PAL WOOD MOBILIER</t>
  </si>
  <si>
    <t>Banquette coworking</t>
  </si>
  <si>
    <t>Banque d'accueil</t>
  </si>
  <si>
    <t>Banquette d'accueil</t>
  </si>
  <si>
    <t>Tisannerie simple</t>
  </si>
  <si>
    <t>Tisannerie avec meubles hauts</t>
  </si>
  <si>
    <t>Tablette haute stratifiée (espace de travail position haute)</t>
  </si>
  <si>
    <t>Porte 93 - stratifiée - Huisserie bois</t>
  </si>
  <si>
    <t>Porte 93 - stratifiée - Huisserie aluminium</t>
  </si>
  <si>
    <t>Porte tiercée - stratifiée - Huisserie bois</t>
  </si>
  <si>
    <t>Porte tiercée - stratifiée -  Huisserie aluminium</t>
  </si>
  <si>
    <t>Porte 93 vitrée - Huisserie aluminium</t>
  </si>
  <si>
    <t>3.4.13</t>
  </si>
  <si>
    <t>PSE : Cloison amovible vitrée toute hauteur bord à bord (42 dB pour les locaux fermés)  - Plus value par rapport à 3.2.4.3</t>
  </si>
  <si>
    <t>Mur mobile acoustique - avec porte intégrée (blocage 90° en cas d'incendie)  N°3</t>
  </si>
  <si>
    <t>Mur mobile acoustique - avec porte intégrée (blocage 90° en cas d'incendie)  N°4</t>
  </si>
  <si>
    <t>Reprise flocage en sous face R+4 (dalle haute parking R+3) suite carrotages</t>
  </si>
  <si>
    <t>Barrières de protection phoniques</t>
  </si>
  <si>
    <t>3.4.14</t>
  </si>
  <si>
    <t>Fourniture et pose de cloison SAD160cm (dont 1 face à créer avec redans côté intérieur studio)</t>
  </si>
  <si>
    <t>Châssis vitrée (incliné) sur mesure  - Studio COM R+5</t>
  </si>
  <si>
    <t>Dépose-repose de faux-plafond</t>
  </si>
  <si>
    <t>3.5.25</t>
  </si>
  <si>
    <t>FOURNITURE ET POSE  FRIGO ENCASTRABLE</t>
  </si>
  <si>
    <t>3.6.10</t>
  </si>
  <si>
    <t>3.6.11</t>
  </si>
  <si>
    <t>Peinture sur ouvrage bois</t>
  </si>
  <si>
    <t>Nom et adresse du candidat :</t>
  </si>
  <si>
    <t>Renfort en cloison</t>
  </si>
  <si>
    <t>Fourniture et pose de poteaux techniques</t>
  </si>
  <si>
    <t>Numéro de l'article CCFT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</si>
</sst>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&quot; F&quot;;\-#,##0.00&quot; F&quot;"/>
    <numFmt numFmtId="165" formatCode="#,##0.00&quot; F&quot;;[Red]\-#,##0.00&quot; F&quot;"/>
    <numFmt numFmtId="166" formatCode="#,##0.00&quot;¤&quot;"/>
    <numFmt numFmtId="167" formatCode="#,##0.00\ &quot;€&quot;"/>
    <numFmt numFmtId="168" formatCode="_-* #,##0.00\ [$€-1]_-;\-* #,##0.00\ [$€-1]_-;_-* &quot;-&quot;??\ [$€-1]_-"/>
    <numFmt numFmtId="169" formatCode="#,##0.00&quot;  &quot;"/>
    <numFmt numFmtId="170" formatCode="#,##0.00&quot; &quot;"/>
    <numFmt numFmtId="171" formatCode="0&quot;   &quot;"/>
  </numFmts>
  <fonts count="26">
    <font>
      <b/>
      <sz val="10"/>
      <name val="Times"/>
    </font>
    <font>
      <sz val="9"/>
      <name val="Times"/>
      <family val="1"/>
    </font>
    <font>
      <sz val="10"/>
      <name val="Times"/>
      <family val="1"/>
    </font>
    <font>
      <sz val="10"/>
      <name val="Helvetica"/>
      <family val="2"/>
    </font>
    <font>
      <b/>
      <sz val="10"/>
      <name val="Helvetica"/>
      <family val="2"/>
    </font>
    <font>
      <b/>
      <u/>
      <sz val="12"/>
      <name val="Helvetica"/>
      <family val="2"/>
    </font>
    <font>
      <sz val="8"/>
      <name val="Verdana"/>
      <family val="2"/>
    </font>
    <font>
      <sz val="12"/>
      <name val="Times New Roman"/>
      <family val="1"/>
    </font>
    <font>
      <b/>
      <sz val="8"/>
      <name val="Times"/>
      <family val="1"/>
    </font>
    <font>
      <b/>
      <u/>
      <sz val="10"/>
      <color theme="11"/>
      <name val="Times"/>
      <family val="1"/>
    </font>
    <font>
      <sz val="10"/>
      <name val="Geneva"/>
      <family val="2"/>
    </font>
    <font>
      <b/>
      <sz val="10"/>
      <name val="Times"/>
      <family val="1"/>
    </font>
    <font>
      <b/>
      <sz val="10"/>
      <name val="Calibri"/>
      <family val="2"/>
    </font>
    <font>
      <sz val="10"/>
      <name val="Calibri"/>
      <family val="2"/>
    </font>
    <font>
      <b/>
      <sz val="9"/>
      <name val="Helvetica"/>
      <family val="2"/>
    </font>
    <font>
      <sz val="9"/>
      <name val="Helvetica"/>
      <family val="2"/>
    </font>
    <font>
      <sz val="10"/>
      <name val="Arial"/>
      <family val="2"/>
    </font>
    <font>
      <b/>
      <i/>
      <u/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u/>
      <sz val="12"/>
      <name val="Calibri"/>
      <family val="2"/>
    </font>
    <font>
      <sz val="12"/>
      <color rgb="FFFFC000"/>
      <name val="Calibri"/>
      <family val="2"/>
    </font>
    <font>
      <b/>
      <sz val="12"/>
      <color theme="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499984740745262"/>
        <bgColor rgb="FF000000"/>
      </patternFill>
    </fill>
    <fill>
      <patternFill patternType="solid">
        <fgColor theme="8"/>
        <bgColor indexed="64"/>
      </patternFill>
    </fill>
    <fill>
      <patternFill patternType="solid">
        <fgColor theme="3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medium">
        <color indexed="64"/>
      </bottom>
      <diagonal/>
    </border>
  </borders>
  <cellStyleXfs count="38">
    <xf numFmtId="164" fontId="0" fillId="0" borderId="1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7" fillId="0" borderId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4" fontId="9" fillId="0" borderId="1" applyNumberFormat="0" applyFill="0" applyBorder="0" applyAlignment="0" applyProtection="0"/>
    <xf numFmtId="165" fontId="10" fillId="0" borderId="0" applyFont="0" applyFill="0" applyBorder="0" applyAlignment="0" applyProtection="0"/>
    <xf numFmtId="164" fontId="11" fillId="0" borderId="1"/>
    <xf numFmtId="0" fontId="14" fillId="0" borderId="10" applyNumberFormat="0" applyFill="0" applyBorder="0">
      <alignment horizontal="left"/>
      <protection locked="0"/>
    </xf>
    <xf numFmtId="0" fontId="15" fillId="0" borderId="4" applyNumberFormat="0" applyFill="0" applyBorder="0" applyAlignment="0">
      <protection locked="0"/>
    </xf>
    <xf numFmtId="0" fontId="15" fillId="0" borderId="10" applyNumberFormat="0" applyFill="0" applyBorder="0">
      <alignment horizontal="center"/>
      <protection locked="0"/>
    </xf>
    <xf numFmtId="169" fontId="15" fillId="0" borderId="10" applyFill="0" applyBorder="0" applyAlignment="0"/>
    <xf numFmtId="0" fontId="14" fillId="0" borderId="0" applyNumberFormat="0" applyFill="0" applyBorder="0">
      <alignment horizontal="right"/>
      <protection locked="0"/>
    </xf>
    <xf numFmtId="170" fontId="14" fillId="0" borderId="13" applyFill="0" applyBorder="0" applyAlignment="0"/>
    <xf numFmtId="171" fontId="15" fillId="0" borderId="10" applyFill="0" applyBorder="0" applyAlignment="0">
      <protection locked="0"/>
    </xf>
    <xf numFmtId="169" fontId="15" fillId="0" borderId="10" applyFill="0" applyBorder="0" applyAlignment="0">
      <protection locked="0"/>
    </xf>
    <xf numFmtId="0" fontId="16" fillId="0" borderId="0"/>
  </cellStyleXfs>
  <cellXfs count="205">
    <xf numFmtId="164" fontId="0" fillId="0" borderId="1" xfId="0"/>
    <xf numFmtId="164" fontId="1" fillId="0" borderId="0" xfId="0" applyFont="1" applyBorder="1" applyAlignment="1">
      <alignment vertical="center"/>
    </xf>
    <xf numFmtId="164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164" fontId="3" fillId="0" borderId="2" xfId="0" applyFont="1" applyBorder="1" applyAlignment="1">
      <alignment horizontal="left" vertical="center"/>
    </xf>
    <xf numFmtId="164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164" fontId="3" fillId="0" borderId="3" xfId="0" applyFont="1" applyBorder="1" applyAlignment="1">
      <alignment vertical="center"/>
    </xf>
    <xf numFmtId="164" fontId="4" fillId="0" borderId="4" xfId="0" applyFont="1" applyBorder="1" applyAlignment="1">
      <alignment vertical="center"/>
    </xf>
    <xf numFmtId="164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64" fontId="3" fillId="0" borderId="5" xfId="0" applyFont="1" applyBorder="1" applyAlignment="1">
      <alignment vertical="center"/>
    </xf>
    <xf numFmtId="164" fontId="3" fillId="0" borderId="4" xfId="0" applyFont="1" applyBorder="1" applyAlignment="1">
      <alignment vertical="center"/>
    </xf>
    <xf numFmtId="164" fontId="4" fillId="0" borderId="0" xfId="0" applyFont="1" applyBorder="1" applyAlignment="1">
      <alignment vertical="center"/>
    </xf>
    <xf numFmtId="164" fontId="3" fillId="0" borderId="6" xfId="0" applyFont="1" applyBorder="1" applyAlignment="1">
      <alignment vertical="center"/>
    </xf>
    <xf numFmtId="164" fontId="3" fillId="0" borderId="7" xfId="0" applyFont="1" applyBorder="1" applyAlignment="1">
      <alignment vertical="center"/>
    </xf>
    <xf numFmtId="1" fontId="3" fillId="0" borderId="7" xfId="0" applyNumberFormat="1" applyFont="1" applyBorder="1" applyAlignment="1">
      <alignment vertical="center"/>
    </xf>
    <xf numFmtId="164" fontId="3" fillId="0" borderId="8" xfId="0" applyFont="1" applyBorder="1" applyAlignment="1">
      <alignment horizontal="right" vertical="center"/>
    </xf>
    <xf numFmtId="164" fontId="3" fillId="0" borderId="9" xfId="0" applyFont="1" applyBorder="1" applyAlignment="1">
      <alignment vertical="center"/>
    </xf>
    <xf numFmtId="164" fontId="3" fillId="0" borderId="9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64" fontId="3" fillId="0" borderId="11" xfId="0" applyFont="1" applyBorder="1" applyAlignment="1">
      <alignment vertical="center"/>
    </xf>
    <xf numFmtId="164" fontId="3" fillId="0" borderId="11" xfId="0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64" fontId="3" fillId="0" borderId="12" xfId="0" applyFont="1" applyBorder="1" applyAlignment="1">
      <alignment vertical="center"/>
    </xf>
    <xf numFmtId="164" fontId="3" fillId="0" borderId="1" xfId="0" applyFont="1" applyAlignment="1">
      <alignment horizontal="left" vertical="center"/>
    </xf>
    <xf numFmtId="164" fontId="3" fillId="0" borderId="1" xfId="0" applyFont="1" applyAlignment="1">
      <alignment horizontal="center" vertical="center"/>
    </xf>
    <xf numFmtId="4" fontId="3" fillId="0" borderId="1" xfId="0" applyNumberFormat="1" applyFont="1" applyAlignment="1">
      <alignment horizontal="center" vertical="center"/>
    </xf>
    <xf numFmtId="164" fontId="4" fillId="0" borderId="1" xfId="0" applyFont="1" applyAlignment="1">
      <alignment horizontal="right" vertical="center"/>
    </xf>
    <xf numFmtId="164" fontId="3" fillId="0" borderId="13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164" fontId="4" fillId="0" borderId="13" xfId="0" applyFont="1" applyBorder="1" applyAlignment="1">
      <alignment horizontal="right" vertical="center"/>
    </xf>
    <xf numFmtId="164" fontId="3" fillId="0" borderId="1" xfId="0" applyFont="1" applyAlignment="1">
      <alignment vertical="center"/>
    </xf>
    <xf numFmtId="14" fontId="4" fillId="0" borderId="14" xfId="0" applyNumberFormat="1" applyFont="1" applyBorder="1" applyAlignment="1">
      <alignment vertical="center"/>
    </xf>
    <xf numFmtId="164" fontId="3" fillId="0" borderId="5" xfId="0" applyFont="1" applyBorder="1" applyAlignment="1">
      <alignment horizontal="right" vertical="center"/>
    </xf>
    <xf numFmtId="164" fontId="4" fillId="0" borderId="1" xfId="0" applyFont="1" applyAlignment="1">
      <alignment horizontal="left" vertical="center"/>
    </xf>
    <xf numFmtId="164" fontId="5" fillId="0" borderId="1" xfId="0" applyFont="1" applyAlignment="1">
      <alignment horizontal="center" vertical="center"/>
    </xf>
    <xf numFmtId="166" fontId="3" fillId="0" borderId="9" xfId="0" applyNumberFormat="1" applyFont="1" applyBorder="1" applyAlignment="1">
      <alignment horizontal="center" vertical="center"/>
    </xf>
    <xf numFmtId="166" fontId="3" fillId="0" borderId="9" xfId="0" applyNumberFormat="1" applyFont="1" applyBorder="1" applyAlignment="1">
      <alignment vertical="center"/>
    </xf>
    <xf numFmtId="166" fontId="3" fillId="0" borderId="1" xfId="0" applyNumberFormat="1" applyFont="1" applyAlignment="1">
      <alignment vertical="center"/>
    </xf>
    <xf numFmtId="166" fontId="3" fillId="0" borderId="15" xfId="0" applyNumberFormat="1" applyFont="1" applyBorder="1" applyAlignment="1">
      <alignment vertical="center"/>
    </xf>
    <xf numFmtId="166" fontId="3" fillId="0" borderId="16" xfId="0" applyNumberFormat="1" applyFont="1" applyBorder="1" applyAlignment="1">
      <alignment vertical="center"/>
    </xf>
    <xf numFmtId="166" fontId="4" fillId="0" borderId="13" xfId="0" applyNumberFormat="1" applyFont="1" applyBorder="1" applyAlignment="1">
      <alignment vertical="center"/>
    </xf>
    <xf numFmtId="166" fontId="13" fillId="0" borderId="0" xfId="0" applyNumberFormat="1" applyFont="1" applyBorder="1" applyAlignment="1">
      <alignment vertical="center"/>
    </xf>
    <xf numFmtId="164" fontId="13" fillId="0" borderId="0" xfId="0" applyFont="1" applyBorder="1" applyAlignment="1">
      <alignment vertical="center"/>
    </xf>
    <xf numFmtId="167" fontId="13" fillId="0" borderId="1" xfId="0" applyNumberFormat="1" applyFont="1" applyAlignment="1">
      <alignment vertical="center"/>
    </xf>
    <xf numFmtId="4" fontId="13" fillId="0" borderId="1" xfId="0" applyNumberFormat="1" applyFont="1" applyAlignment="1">
      <alignment horizontal="center" vertical="center"/>
    </xf>
    <xf numFmtId="4" fontId="13" fillId="3" borderId="1" xfId="0" applyNumberFormat="1" applyFont="1" applyFill="1" applyAlignment="1">
      <alignment horizontal="center" vertical="center"/>
    </xf>
    <xf numFmtId="164" fontId="13" fillId="0" borderId="1" xfId="0" applyFont="1" applyAlignment="1">
      <alignment horizontal="center" vertical="center"/>
    </xf>
    <xf numFmtId="164" fontId="12" fillId="0" borderId="1" xfId="0" applyFont="1" applyAlignment="1">
      <alignment horizontal="center" vertical="center"/>
    </xf>
    <xf numFmtId="4" fontId="13" fillId="0" borderId="1" xfId="0" applyNumberFormat="1" applyFont="1" applyAlignment="1">
      <alignment horizontal="center" vertical="center" wrapText="1"/>
    </xf>
    <xf numFmtId="164" fontId="13" fillId="0" borderId="0" xfId="0" applyFont="1" applyBorder="1" applyAlignment="1">
      <alignment vertical="center" wrapText="1"/>
    </xf>
    <xf numFmtId="167" fontId="13" fillId="0" borderId="1" xfId="0" applyNumberFormat="1" applyFont="1" applyAlignment="1">
      <alignment vertical="center" wrapText="1"/>
    </xf>
    <xf numFmtId="164" fontId="13" fillId="2" borderId="18" xfId="0" applyFont="1" applyFill="1" applyBorder="1" applyAlignment="1">
      <alignment horizontal="center" vertical="center"/>
    </xf>
    <xf numFmtId="4" fontId="13" fillId="2" borderId="18" xfId="0" applyNumberFormat="1" applyFont="1" applyFill="1" applyBorder="1" applyAlignment="1">
      <alignment horizontal="center" vertical="center"/>
    </xf>
    <xf numFmtId="167" fontId="12" fillId="2" borderId="30" xfId="0" applyNumberFormat="1" applyFont="1" applyFill="1" applyBorder="1" applyAlignment="1">
      <alignment vertical="center"/>
    </xf>
    <xf numFmtId="164" fontId="13" fillId="2" borderId="1" xfId="0" applyFont="1" applyFill="1" applyAlignment="1">
      <alignment horizontal="center" vertical="center"/>
    </xf>
    <xf numFmtId="4" fontId="13" fillId="2" borderId="1" xfId="0" applyNumberFormat="1" applyFont="1" applyFill="1" applyAlignment="1">
      <alignment horizontal="center" vertical="center"/>
    </xf>
    <xf numFmtId="167" fontId="13" fillId="2" borderId="31" xfId="0" applyNumberFormat="1" applyFont="1" applyFill="1" applyBorder="1" applyAlignment="1">
      <alignment vertical="center"/>
    </xf>
    <xf numFmtId="164" fontId="13" fillId="2" borderId="21" xfId="0" applyFont="1" applyFill="1" applyBorder="1" applyAlignment="1">
      <alignment horizontal="center" vertical="center"/>
    </xf>
    <xf numFmtId="4" fontId="13" fillId="2" borderId="21" xfId="0" applyNumberFormat="1" applyFont="1" applyFill="1" applyBorder="1" applyAlignment="1">
      <alignment horizontal="center" vertical="center"/>
    </xf>
    <xf numFmtId="167" fontId="12" fillId="2" borderId="32" xfId="0" applyNumberFormat="1" applyFont="1" applyFill="1" applyBorder="1" applyAlignment="1">
      <alignment vertical="center"/>
    </xf>
    <xf numFmtId="164" fontId="13" fillId="0" borderId="0" xfId="0" applyFont="1" applyBorder="1" applyAlignment="1">
      <alignment horizontal="center" vertical="center" wrapText="1"/>
    </xf>
    <xf numFmtId="166" fontId="13" fillId="2" borderId="1" xfId="0" applyNumberFormat="1" applyFont="1" applyFill="1" applyAlignment="1">
      <alignment horizontal="right" vertical="center" wrapText="1"/>
    </xf>
    <xf numFmtId="164" fontId="12" fillId="0" borderId="10" xfId="0" applyFont="1" applyBorder="1" applyAlignment="1">
      <alignment horizontal="center" vertical="center"/>
    </xf>
    <xf numFmtId="164" fontId="12" fillId="0" borderId="1" xfId="0" applyFont="1"/>
    <xf numFmtId="166" fontId="12" fillId="2" borderId="18" xfId="0" applyNumberFormat="1" applyFont="1" applyFill="1" applyBorder="1" applyAlignment="1">
      <alignment horizontal="right" vertical="center" wrapText="1"/>
    </xf>
    <xf numFmtId="166" fontId="12" fillId="2" borderId="21" xfId="0" applyNumberFormat="1" applyFont="1" applyFill="1" applyBorder="1" applyAlignment="1">
      <alignment horizontal="right" vertical="center" wrapText="1"/>
    </xf>
    <xf numFmtId="164" fontId="19" fillId="0" borderId="0" xfId="0" applyFont="1" applyBorder="1" applyAlignment="1">
      <alignment vertical="center"/>
    </xf>
    <xf numFmtId="1" fontId="19" fillId="0" borderId="0" xfId="0" applyNumberFormat="1" applyFont="1" applyBorder="1" applyAlignment="1">
      <alignment vertical="center"/>
    </xf>
    <xf numFmtId="164" fontId="18" fillId="0" borderId="0" xfId="0" applyFont="1" applyBorder="1" applyAlignment="1">
      <alignment vertical="center"/>
    </xf>
    <xf numFmtId="164" fontId="19" fillId="0" borderId="0" xfId="0" applyFont="1" applyBorder="1" applyAlignment="1">
      <alignment horizontal="right" vertical="center"/>
    </xf>
    <xf numFmtId="164" fontId="12" fillId="4" borderId="0" xfId="0" applyFont="1" applyFill="1" applyBorder="1" applyAlignment="1">
      <alignment horizontal="center" vertical="center" wrapText="1"/>
    </xf>
    <xf numFmtId="164" fontId="20" fillId="0" borderId="0" xfId="0" applyFont="1" applyBorder="1" applyAlignment="1">
      <alignment vertical="center"/>
    </xf>
    <xf numFmtId="164" fontId="21" fillId="0" borderId="0" xfId="0" applyFont="1" applyBorder="1" applyAlignment="1">
      <alignment vertical="center"/>
    </xf>
    <xf numFmtId="1" fontId="21" fillId="0" borderId="0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4" fontId="12" fillId="0" borderId="36" xfId="0" applyFont="1" applyBorder="1" applyAlignment="1">
      <alignment horizontal="center" vertical="center"/>
    </xf>
    <xf numFmtId="164" fontId="12" fillId="0" borderId="38" xfId="0" applyFont="1" applyBorder="1" applyAlignment="1">
      <alignment horizontal="center" vertical="center"/>
    </xf>
    <xf numFmtId="164" fontId="12" fillId="0" borderId="39" xfId="0" applyFont="1" applyBorder="1" applyAlignment="1">
      <alignment vertical="center"/>
    </xf>
    <xf numFmtId="164" fontId="13" fillId="0" borderId="1" xfId="0" quotePrefix="1" applyFont="1" applyAlignment="1">
      <alignment horizontal="left" vertical="center" wrapText="1"/>
    </xf>
    <xf numFmtId="164" fontId="12" fillId="0" borderId="1" xfId="0" quotePrefix="1" applyFont="1" applyAlignment="1">
      <alignment horizontal="left" vertical="center" wrapText="1"/>
    </xf>
    <xf numFmtId="164" fontId="23" fillId="2" borderId="0" xfId="0" applyFont="1" applyFill="1" applyBorder="1" applyAlignment="1">
      <alignment horizontal="left" vertical="center"/>
    </xf>
    <xf numFmtId="164" fontId="23" fillId="0" borderId="0" xfId="0" applyFont="1" applyBorder="1" applyAlignment="1">
      <alignment vertical="center"/>
    </xf>
    <xf numFmtId="164" fontId="13" fillId="0" borderId="23" xfId="0" applyFont="1" applyBorder="1" applyAlignment="1">
      <alignment vertical="center"/>
    </xf>
    <xf numFmtId="164" fontId="13" fillId="0" borderId="27" xfId="0" applyFont="1" applyBorder="1" applyAlignment="1">
      <alignment horizontal="right" vertical="center" wrapText="1"/>
    </xf>
    <xf numFmtId="164" fontId="13" fillId="0" borderId="27" xfId="0" applyFont="1" applyBorder="1" applyAlignment="1">
      <alignment vertical="center"/>
    </xf>
    <xf numFmtId="164" fontId="13" fillId="0" borderId="34" xfId="0" applyFont="1" applyBorder="1" applyAlignment="1">
      <alignment vertical="center"/>
    </xf>
    <xf numFmtId="164" fontId="13" fillId="0" borderId="33" xfId="0" applyFont="1" applyBorder="1" applyAlignment="1">
      <alignment vertical="center"/>
    </xf>
    <xf numFmtId="164" fontId="13" fillId="0" borderId="25" xfId="0" applyFont="1" applyBorder="1" applyAlignment="1">
      <alignment vertical="center"/>
    </xf>
    <xf numFmtId="164" fontId="13" fillId="0" borderId="20" xfId="0" applyFont="1" applyBorder="1" applyAlignment="1">
      <alignment vertical="center" wrapText="1"/>
    </xf>
    <xf numFmtId="164" fontId="12" fillId="0" borderId="20" xfId="0" applyFont="1" applyBorder="1" applyAlignment="1">
      <alignment vertical="center"/>
    </xf>
    <xf numFmtId="167" fontId="13" fillId="0" borderId="0" xfId="0" applyNumberFormat="1" applyFont="1" applyBorder="1" applyAlignment="1">
      <alignment vertical="center"/>
    </xf>
    <xf numFmtId="167" fontId="13" fillId="0" borderId="27" xfId="0" applyNumberFormat="1" applyFont="1" applyBorder="1" applyAlignment="1">
      <alignment vertical="center"/>
    </xf>
    <xf numFmtId="167" fontId="23" fillId="2" borderId="0" xfId="0" applyNumberFormat="1" applyFont="1" applyFill="1" applyBorder="1" applyAlignment="1">
      <alignment horizontal="left" vertical="center"/>
    </xf>
    <xf numFmtId="167" fontId="24" fillId="0" borderId="0" xfId="0" applyNumberFormat="1" applyFont="1" applyBorder="1" applyAlignment="1">
      <alignment vertical="center"/>
    </xf>
    <xf numFmtId="167" fontId="13" fillId="0" borderId="20" xfId="0" applyNumberFormat="1" applyFont="1" applyBorder="1" applyAlignment="1">
      <alignment vertical="center"/>
    </xf>
    <xf numFmtId="167" fontId="12" fillId="0" borderId="10" xfId="0" applyNumberFormat="1" applyFont="1" applyBorder="1" applyAlignment="1">
      <alignment horizontal="center" vertical="center"/>
    </xf>
    <xf numFmtId="167" fontId="12" fillId="0" borderId="38" xfId="0" applyNumberFormat="1" applyFont="1" applyBorder="1" applyAlignment="1">
      <alignment horizontal="center" vertical="center"/>
    </xf>
    <xf numFmtId="167" fontId="13" fillId="2" borderId="19" xfId="0" applyNumberFormat="1" applyFont="1" applyFill="1" applyBorder="1" applyAlignment="1">
      <alignment horizontal="right" vertical="center"/>
    </xf>
    <xf numFmtId="167" fontId="13" fillId="2" borderId="29" xfId="0" applyNumberFormat="1" applyFont="1" applyFill="1" applyBorder="1" applyAlignment="1">
      <alignment horizontal="right" vertical="center"/>
    </xf>
    <xf numFmtId="167" fontId="13" fillId="2" borderId="22" xfId="0" applyNumberFormat="1" applyFont="1" applyFill="1" applyBorder="1" applyAlignment="1">
      <alignment horizontal="right" vertical="center"/>
    </xf>
    <xf numFmtId="4" fontId="12" fillId="0" borderId="1" xfId="0" applyNumberFormat="1" applyFont="1" applyAlignment="1">
      <alignment horizontal="left" vertical="center"/>
    </xf>
    <xf numFmtId="164" fontId="19" fillId="2" borderId="0" xfId="0" applyFont="1" applyFill="1" applyBorder="1" applyAlignment="1">
      <alignment vertical="center"/>
    </xf>
    <xf numFmtId="164" fontId="12" fillId="0" borderId="1" xfId="0" applyFont="1" applyAlignment="1">
      <alignment vertical="center"/>
    </xf>
    <xf numFmtId="164" fontId="18" fillId="0" borderId="0" xfId="0" applyFont="1" applyBorder="1" applyAlignment="1">
      <alignment horizontal="right" vertical="center"/>
    </xf>
    <xf numFmtId="14" fontId="18" fillId="0" borderId="0" xfId="0" applyNumberFormat="1" applyFont="1" applyBorder="1" applyAlignment="1">
      <alignment vertical="center"/>
    </xf>
    <xf numFmtId="164" fontId="13" fillId="7" borderId="1" xfId="0" applyFont="1" applyFill="1" applyAlignment="1">
      <alignment horizontal="center" vertical="center"/>
    </xf>
    <xf numFmtId="164" fontId="17" fillId="7" borderId="1" xfId="0" applyFont="1" applyFill="1" applyAlignment="1">
      <alignment horizontal="right" vertical="center" wrapText="1"/>
    </xf>
    <xf numFmtId="4" fontId="13" fillId="7" borderId="1" xfId="0" applyNumberFormat="1" applyFont="1" applyFill="1" applyAlignment="1">
      <alignment horizontal="center" vertical="center"/>
    </xf>
    <xf numFmtId="167" fontId="13" fillId="7" borderId="15" xfId="0" applyNumberFormat="1" applyFont="1" applyFill="1" applyBorder="1" applyAlignment="1">
      <alignment vertical="center"/>
    </xf>
    <xf numFmtId="167" fontId="12" fillId="7" borderId="24" xfId="0" applyNumberFormat="1" applyFont="1" applyFill="1" applyBorder="1" applyAlignment="1">
      <alignment vertical="center"/>
    </xf>
    <xf numFmtId="164" fontId="25" fillId="5" borderId="0" xfId="0" applyFont="1" applyFill="1" applyBorder="1" applyAlignment="1">
      <alignment horizontal="center" vertical="center" wrapText="1"/>
    </xf>
    <xf numFmtId="164" fontId="12" fillId="0" borderId="36" xfId="0" applyFont="1" applyBorder="1" applyAlignment="1">
      <alignment vertical="center"/>
    </xf>
    <xf numFmtId="164" fontId="13" fillId="0" borderId="0" xfId="0" applyFont="1" applyBorder="1" applyAlignment="1">
      <alignment horizontal="right" vertical="center"/>
    </xf>
    <xf numFmtId="164" fontId="12" fillId="0" borderId="0" xfId="0" applyFont="1" applyBorder="1" applyAlignment="1">
      <alignment horizontal="right" vertical="center"/>
    </xf>
    <xf numFmtId="14" fontId="12" fillId="0" borderId="27" xfId="0" applyNumberFormat="1" applyFont="1" applyBorder="1" applyAlignment="1">
      <alignment vertical="center"/>
    </xf>
    <xf numFmtId="166" fontId="13" fillId="0" borderId="27" xfId="0" applyNumberFormat="1" applyFont="1" applyBorder="1" applyAlignment="1">
      <alignment vertical="center"/>
    </xf>
    <xf numFmtId="164" fontId="13" fillId="0" borderId="28" xfId="0" applyFont="1" applyBorder="1" applyAlignment="1">
      <alignment vertical="center"/>
    </xf>
    <xf numFmtId="164" fontId="13" fillId="0" borderId="20" xfId="0" applyFont="1" applyBorder="1" applyAlignment="1">
      <alignment horizontal="right" vertical="center"/>
    </xf>
    <xf numFmtId="164" fontId="13" fillId="0" borderId="20" xfId="0" applyFont="1" applyBorder="1" applyAlignment="1">
      <alignment vertical="center"/>
    </xf>
    <xf numFmtId="166" fontId="13" fillId="0" borderId="20" xfId="0" applyNumberFormat="1" applyFont="1" applyBorder="1" applyAlignment="1">
      <alignment vertical="center"/>
    </xf>
    <xf numFmtId="164" fontId="13" fillId="0" borderId="26" xfId="0" applyFont="1" applyBorder="1" applyAlignment="1">
      <alignment vertical="center"/>
    </xf>
    <xf numFmtId="1" fontId="13" fillId="2" borderId="0" xfId="0" applyNumberFormat="1" applyFont="1" applyFill="1" applyBorder="1" applyAlignment="1">
      <alignment vertical="center"/>
    </xf>
    <xf numFmtId="164" fontId="13" fillId="2" borderId="27" xfId="0" applyFont="1" applyFill="1" applyBorder="1" applyAlignment="1">
      <alignment vertical="center"/>
    </xf>
    <xf numFmtId="1" fontId="24" fillId="2" borderId="0" xfId="0" applyNumberFormat="1" applyFont="1" applyFill="1" applyBorder="1" applyAlignment="1">
      <alignment vertical="center"/>
    </xf>
    <xf numFmtId="1" fontId="13" fillId="2" borderId="20" xfId="0" applyNumberFormat="1" applyFont="1" applyFill="1" applyBorder="1" applyAlignment="1">
      <alignment vertical="center"/>
    </xf>
    <xf numFmtId="4" fontId="13" fillId="2" borderId="1" xfId="0" applyNumberFormat="1" applyFont="1" applyFill="1" applyAlignment="1">
      <alignment horizontal="center" vertical="center" wrapText="1"/>
    </xf>
    <xf numFmtId="10" fontId="13" fillId="2" borderId="1" xfId="0" applyNumberFormat="1" applyFont="1" applyFill="1" applyAlignment="1">
      <alignment horizontal="center" vertical="center"/>
    </xf>
    <xf numFmtId="2" fontId="13" fillId="2" borderId="1" xfId="0" applyNumberFormat="1" applyFont="1" applyFill="1" applyAlignment="1">
      <alignment horizontal="center" vertical="center"/>
    </xf>
    <xf numFmtId="2" fontId="13" fillId="0" borderId="1" xfId="0" applyNumberFormat="1" applyFont="1" applyAlignment="1">
      <alignment vertical="center"/>
    </xf>
    <xf numFmtId="2" fontId="13" fillId="0" borderId="1" xfId="0" applyNumberFormat="1" applyFont="1" applyAlignment="1">
      <alignment vertical="center" wrapText="1"/>
    </xf>
    <xf numFmtId="2" fontId="13" fillId="0" borderId="1" xfId="0" applyNumberFormat="1" applyFont="1" applyAlignment="1">
      <alignment horizontal="center" vertical="center"/>
    </xf>
    <xf numFmtId="2" fontId="13" fillId="0" borderId="1" xfId="0" applyNumberFormat="1" applyFont="1" applyAlignment="1">
      <alignment horizontal="center" vertical="center" wrapText="1"/>
    </xf>
    <xf numFmtId="167" fontId="13" fillId="7" borderId="1" xfId="0" applyNumberFormat="1" applyFont="1" applyFill="1" applyAlignment="1">
      <alignment vertical="center"/>
    </xf>
    <xf numFmtId="2" fontId="13" fillId="7" borderId="1" xfId="0" applyNumberFormat="1" applyFont="1" applyFill="1" applyAlignment="1">
      <alignment horizontal="center" vertical="center"/>
    </xf>
    <xf numFmtId="2" fontId="13" fillId="7" borderId="15" xfId="0" applyNumberFormat="1" applyFont="1" applyFill="1" applyBorder="1" applyAlignment="1">
      <alignment vertical="center"/>
    </xf>
    <xf numFmtId="164" fontId="13" fillId="0" borderId="40" xfId="0" applyFont="1" applyBorder="1" applyAlignment="1">
      <alignment horizontal="center" vertical="center" wrapText="1"/>
    </xf>
    <xf numFmtId="164" fontId="13" fillId="0" borderId="40" xfId="0" applyFont="1" applyBorder="1" applyAlignment="1">
      <alignment horizontal="left" vertical="center" wrapText="1"/>
    </xf>
    <xf numFmtId="4" fontId="13" fillId="0" borderId="40" xfId="0" applyNumberFormat="1" applyFont="1" applyBorder="1" applyAlignment="1">
      <alignment horizontal="center" vertical="center" wrapText="1"/>
    </xf>
    <xf numFmtId="4" fontId="13" fillId="2" borderId="40" xfId="0" applyNumberFormat="1" applyFont="1" applyFill="1" applyBorder="1" applyAlignment="1">
      <alignment horizontal="center" vertical="center" wrapText="1"/>
    </xf>
    <xf numFmtId="167" fontId="13" fillId="0" borderId="41" xfId="0" applyNumberFormat="1" applyFont="1" applyBorder="1" applyAlignment="1">
      <alignment vertical="center" wrapText="1"/>
    </xf>
    <xf numFmtId="167" fontId="13" fillId="0" borderId="40" xfId="0" applyNumberFormat="1" applyFont="1" applyBorder="1" applyAlignment="1">
      <alignment vertical="center" wrapText="1"/>
    </xf>
    <xf numFmtId="4" fontId="13" fillId="0" borderId="40" xfId="0" applyNumberFormat="1" applyFont="1" applyBorder="1" applyAlignment="1">
      <alignment horizontal="center" vertical="center"/>
    </xf>
    <xf numFmtId="4" fontId="13" fillId="3" borderId="40" xfId="0" applyNumberFormat="1" applyFont="1" applyFill="1" applyBorder="1" applyAlignment="1">
      <alignment horizontal="center" vertical="center"/>
    </xf>
    <xf numFmtId="167" fontId="13" fillId="0" borderId="40" xfId="0" applyNumberFormat="1" applyFont="1" applyBorder="1" applyAlignment="1">
      <alignment vertical="center"/>
    </xf>
    <xf numFmtId="164" fontId="13" fillId="2" borderId="42" xfId="0" applyFont="1" applyFill="1" applyBorder="1" applyAlignment="1">
      <alignment horizontal="center" vertical="center"/>
    </xf>
    <xf numFmtId="4" fontId="13" fillId="0" borderId="18" xfId="0" applyNumberFormat="1" applyFont="1" applyBorder="1" applyAlignment="1">
      <alignment horizontal="center" vertical="center"/>
    </xf>
    <xf numFmtId="4" fontId="13" fillId="3" borderId="18" xfId="0" applyNumberFormat="1" applyFont="1" applyFill="1" applyBorder="1" applyAlignment="1">
      <alignment horizontal="center" vertical="center"/>
    </xf>
    <xf numFmtId="167" fontId="13" fillId="0" borderId="18" xfId="0" applyNumberFormat="1" applyFont="1" applyBorder="1" applyAlignment="1">
      <alignment vertical="center"/>
    </xf>
    <xf numFmtId="164" fontId="13" fillId="2" borderId="43" xfId="0" applyFont="1" applyFill="1" applyBorder="1" applyAlignment="1">
      <alignment horizontal="center" vertical="center"/>
    </xf>
    <xf numFmtId="164" fontId="13" fillId="2" borderId="44" xfId="0" applyFont="1" applyFill="1" applyBorder="1" applyAlignment="1">
      <alignment horizontal="center" vertical="center"/>
    </xf>
    <xf numFmtId="4" fontId="13" fillId="0" borderId="21" xfId="0" applyNumberFormat="1" applyFont="1" applyBorder="1" applyAlignment="1">
      <alignment horizontal="center" vertical="center"/>
    </xf>
    <xf numFmtId="4" fontId="13" fillId="3" borderId="21" xfId="0" applyNumberFormat="1" applyFont="1" applyFill="1" applyBorder="1" applyAlignment="1">
      <alignment horizontal="center" vertical="center"/>
    </xf>
    <xf numFmtId="167" fontId="13" fillId="0" borderId="21" xfId="0" applyNumberFormat="1" applyFont="1" applyBorder="1" applyAlignment="1">
      <alignment vertical="center"/>
    </xf>
    <xf numFmtId="164" fontId="12" fillId="8" borderId="1" xfId="0" applyFont="1" applyFill="1" applyAlignment="1">
      <alignment horizontal="center" vertical="center"/>
    </xf>
    <xf numFmtId="164" fontId="12" fillId="8" borderId="1" xfId="0" quotePrefix="1" applyFont="1" applyFill="1" applyAlignment="1">
      <alignment horizontal="left" vertical="center" wrapText="1"/>
    </xf>
    <xf numFmtId="4" fontId="13" fillId="8" borderId="1" xfId="0" applyNumberFormat="1" applyFont="1" applyFill="1" applyAlignment="1">
      <alignment horizontal="center" vertical="center"/>
    </xf>
    <xf numFmtId="167" fontId="13" fillId="8" borderId="1" xfId="0" applyNumberFormat="1" applyFont="1" applyFill="1" applyAlignment="1">
      <alignment vertical="center"/>
    </xf>
    <xf numFmtId="167" fontId="13" fillId="8" borderId="1" xfId="0" applyNumberFormat="1" applyFont="1" applyFill="1" applyAlignment="1">
      <alignment vertical="center" wrapText="1"/>
    </xf>
    <xf numFmtId="164" fontId="13" fillId="8" borderId="1" xfId="0" applyFont="1" applyFill="1" applyAlignment="1">
      <alignment horizontal="center" vertical="center"/>
    </xf>
    <xf numFmtId="164" fontId="13" fillId="8" borderId="1" xfId="0" quotePrefix="1" applyFont="1" applyFill="1" applyAlignment="1">
      <alignment horizontal="left" vertical="center" wrapText="1"/>
    </xf>
    <xf numFmtId="2" fontId="13" fillId="8" borderId="1" xfId="0" applyNumberFormat="1" applyFont="1" applyFill="1" applyAlignment="1">
      <alignment horizontal="center" vertical="center"/>
    </xf>
    <xf numFmtId="2" fontId="13" fillId="8" borderId="1" xfId="0" applyNumberFormat="1" applyFont="1" applyFill="1" applyAlignment="1">
      <alignment vertical="center"/>
    </xf>
    <xf numFmtId="2" fontId="13" fillId="8" borderId="1" xfId="0" applyNumberFormat="1" applyFont="1" applyFill="1" applyAlignment="1">
      <alignment vertical="center" wrapText="1"/>
    </xf>
    <xf numFmtId="167" fontId="13" fillId="8" borderId="15" xfId="0" applyNumberFormat="1" applyFont="1" applyFill="1" applyBorder="1" applyAlignment="1">
      <alignment vertical="center"/>
    </xf>
    <xf numFmtId="167" fontId="13" fillId="8" borderId="40" xfId="0" applyNumberFormat="1" applyFont="1" applyFill="1" applyBorder="1" applyAlignment="1">
      <alignment vertical="center" wrapText="1"/>
    </xf>
    <xf numFmtId="167" fontId="13" fillId="8" borderId="1" xfId="0" applyNumberFormat="1" applyFont="1" applyFill="1" applyAlignment="1">
      <alignment horizontal="center" vertical="center"/>
    </xf>
    <xf numFmtId="164" fontId="12" fillId="0" borderId="0" xfId="0" applyFont="1" applyBorder="1" applyAlignment="1">
      <alignment vertical="center"/>
    </xf>
    <xf numFmtId="164" fontId="18" fillId="0" borderId="0" xfId="0" applyFont="1" applyBorder="1" applyAlignment="1">
      <alignment horizontal="center" vertical="center"/>
    </xf>
    <xf numFmtId="164" fontId="22" fillId="6" borderId="0" xfId="0" applyFont="1" applyFill="1" applyBorder="1" applyAlignment="1">
      <alignment horizontal="center" vertical="center" wrapText="1"/>
    </xf>
    <xf numFmtId="164" fontId="18" fillId="0" borderId="0" xfId="0" applyFont="1" applyBorder="1" applyAlignment="1">
      <alignment horizontal="center" vertical="center" wrapText="1"/>
    </xf>
    <xf numFmtId="164" fontId="18" fillId="0" borderId="0" xfId="0" applyFont="1" applyBorder="1" applyAlignment="1">
      <alignment horizontal="left" vertical="center" wrapText="1"/>
    </xf>
    <xf numFmtId="164" fontId="13" fillId="2" borderId="23" xfId="0" applyFont="1" applyFill="1" applyBorder="1" applyAlignment="1">
      <alignment horizontal="center" vertical="center"/>
    </xf>
    <xf numFmtId="164" fontId="13" fillId="2" borderId="27" xfId="0" applyFont="1" applyFill="1" applyBorder="1" applyAlignment="1">
      <alignment horizontal="center" vertical="center"/>
    </xf>
    <xf numFmtId="164" fontId="13" fillId="2" borderId="28" xfId="0" applyFont="1" applyFill="1" applyBorder="1" applyAlignment="1">
      <alignment horizontal="center" vertical="center"/>
    </xf>
    <xf numFmtId="164" fontId="13" fillId="2" borderId="34" xfId="0" applyFont="1" applyFill="1" applyBorder="1" applyAlignment="1">
      <alignment horizontal="center" vertical="center"/>
    </xf>
    <xf numFmtId="164" fontId="13" fillId="2" borderId="0" xfId="0" applyFont="1" applyFill="1" applyBorder="1" applyAlignment="1">
      <alignment horizontal="center" vertical="center"/>
    </xf>
    <xf numFmtId="164" fontId="13" fillId="2" borderId="33" xfId="0" applyFont="1" applyFill="1" applyBorder="1" applyAlignment="1">
      <alignment horizontal="center" vertical="center"/>
    </xf>
    <xf numFmtId="164" fontId="13" fillId="2" borderId="25" xfId="0" applyFont="1" applyFill="1" applyBorder="1" applyAlignment="1">
      <alignment horizontal="center" vertical="center"/>
    </xf>
    <xf numFmtId="164" fontId="13" fillId="2" borderId="20" xfId="0" applyFont="1" applyFill="1" applyBorder="1" applyAlignment="1">
      <alignment horizontal="center" vertical="center"/>
    </xf>
    <xf numFmtId="164" fontId="13" fillId="2" borderId="26" xfId="0" applyFont="1" applyFill="1" applyBorder="1" applyAlignment="1">
      <alignment horizontal="center" vertical="center"/>
    </xf>
    <xf numFmtId="1" fontId="12" fillId="0" borderId="10" xfId="0" applyNumberFormat="1" applyFont="1" applyBorder="1" applyAlignment="1">
      <alignment horizontal="center" vertical="center" wrapText="1"/>
    </xf>
    <xf numFmtId="1" fontId="12" fillId="0" borderId="38" xfId="0" applyNumberFormat="1" applyFont="1" applyBorder="1" applyAlignment="1">
      <alignment horizontal="center" vertical="center" wrapText="1"/>
    </xf>
    <xf numFmtId="1" fontId="12" fillId="3" borderId="10" xfId="0" applyNumberFormat="1" applyFont="1" applyFill="1" applyBorder="1" applyAlignment="1">
      <alignment horizontal="center" vertical="center" wrapText="1"/>
    </xf>
    <xf numFmtId="1" fontId="12" fillId="3" borderId="38" xfId="0" applyNumberFormat="1" applyFont="1" applyFill="1" applyBorder="1" applyAlignment="1">
      <alignment horizontal="center" vertical="center" wrapText="1"/>
    </xf>
    <xf numFmtId="2" fontId="13" fillId="2" borderId="15" xfId="0" applyNumberFormat="1" applyFont="1" applyFill="1" applyBorder="1" applyAlignment="1">
      <alignment horizontal="center" vertical="center"/>
    </xf>
    <xf numFmtId="2" fontId="13" fillId="2" borderId="17" xfId="0" applyNumberFormat="1" applyFont="1" applyFill="1" applyBorder="1" applyAlignment="1">
      <alignment horizontal="center" vertical="center"/>
    </xf>
    <xf numFmtId="2" fontId="13" fillId="0" borderId="15" xfId="0" applyNumberFormat="1" applyFont="1" applyBorder="1" applyAlignment="1">
      <alignment horizontal="center" vertical="center"/>
    </xf>
    <xf numFmtId="2" fontId="13" fillId="0" borderId="17" xfId="0" applyNumberFormat="1" applyFont="1" applyBorder="1" applyAlignment="1">
      <alignment horizontal="center" vertical="center"/>
    </xf>
    <xf numFmtId="164" fontId="13" fillId="0" borderId="2" xfId="0" applyFont="1" applyBorder="1" applyAlignment="1">
      <alignment horizontal="center" vertical="center"/>
    </xf>
    <xf numFmtId="164" fontId="13" fillId="0" borderId="3" xfId="0" applyFont="1" applyBorder="1" applyAlignment="1">
      <alignment horizontal="center" vertical="center"/>
    </xf>
    <xf numFmtId="164" fontId="13" fillId="0" borderId="14" xfId="0" applyFont="1" applyBorder="1" applyAlignment="1">
      <alignment horizontal="center" vertical="center"/>
    </xf>
    <xf numFmtId="164" fontId="13" fillId="0" borderId="6" xfId="0" applyFont="1" applyBorder="1" applyAlignment="1">
      <alignment horizontal="center" vertical="center"/>
    </xf>
    <xf numFmtId="164" fontId="13" fillId="0" borderId="7" xfId="0" applyFont="1" applyBorder="1" applyAlignment="1">
      <alignment horizontal="center" vertical="center"/>
    </xf>
    <xf numFmtId="164" fontId="13" fillId="0" borderId="8" xfId="0" applyFont="1" applyBorder="1" applyAlignment="1">
      <alignment horizontal="center" vertical="center"/>
    </xf>
    <xf numFmtId="164" fontId="23" fillId="2" borderId="0" xfId="0" applyFont="1" applyFill="1" applyBorder="1" applyAlignment="1">
      <alignment horizontal="left" vertical="center"/>
    </xf>
    <xf numFmtId="164" fontId="12" fillId="0" borderId="35" xfId="0" applyFont="1" applyBorder="1" applyAlignment="1">
      <alignment horizontal="center" vertical="center" wrapText="1"/>
    </xf>
    <xf numFmtId="164" fontId="12" fillId="0" borderId="37" xfId="0" applyFont="1" applyBorder="1" applyAlignment="1">
      <alignment horizontal="center" vertical="center" wrapText="1"/>
    </xf>
    <xf numFmtId="164" fontId="12" fillId="0" borderId="10" xfId="0" applyFont="1" applyBorder="1" applyAlignment="1">
      <alignment horizontal="center" vertical="center" wrapText="1"/>
    </xf>
    <xf numFmtId="164" fontId="12" fillId="0" borderId="38" xfId="0" applyFont="1" applyBorder="1" applyAlignment="1">
      <alignment horizontal="center" vertical="center" wrapText="1"/>
    </xf>
    <xf numFmtId="1" fontId="12" fillId="2" borderId="10" xfId="0" applyNumberFormat="1" applyFont="1" applyFill="1" applyBorder="1" applyAlignment="1">
      <alignment horizontal="center" vertical="center" wrapText="1"/>
    </xf>
    <xf numFmtId="1" fontId="12" fillId="2" borderId="38" xfId="0" applyNumberFormat="1" applyFont="1" applyFill="1" applyBorder="1" applyAlignment="1">
      <alignment horizontal="center" vertical="center" wrapText="1"/>
    </xf>
  </cellXfs>
  <cellStyles count="38">
    <cellStyle name="Désignation 2" xfId="30" xr:uid="{00000000-0005-0000-0000-000000000000}"/>
    <cellStyle name="Euro" xfId="1" xr:uid="{00000000-0005-0000-0000-000001000000}"/>
    <cellStyle name="Euro 2" xfId="2" xr:uid="{00000000-0005-0000-0000-000002000000}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Monétaire 2" xfId="27" xr:uid="{00000000-0005-0000-0000-00001C000000}"/>
    <cellStyle name="Normal" xfId="0" builtinId="0"/>
    <cellStyle name="Normal 2" xfId="3" xr:uid="{00000000-0005-0000-0000-00001E000000}"/>
    <cellStyle name="Normal 3" xfId="28" xr:uid="{00000000-0005-0000-0000-00001F000000}"/>
    <cellStyle name="Normal 4" xfId="37" xr:uid="{00000000-0005-0000-0000-000020000000}"/>
    <cellStyle name="Prix_unit" xfId="36" xr:uid="{00000000-0005-0000-0000-000021000000}"/>
    <cellStyle name="Produits" xfId="32" xr:uid="{00000000-0005-0000-0000-000022000000}"/>
    <cellStyle name="Quantités" xfId="35" xr:uid="{00000000-0005-0000-0000-000023000000}"/>
    <cellStyle name="soustitre" xfId="29" xr:uid="{00000000-0005-0000-0000-000024000000}"/>
    <cellStyle name="soustotal" xfId="33" xr:uid="{00000000-0005-0000-0000-000025000000}"/>
    <cellStyle name="stproduit" xfId="34" xr:uid="{00000000-0005-0000-0000-000026000000}"/>
    <cellStyle name="Unités" xfId="31" xr:uid="{00000000-0005-0000-0000-000027000000}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7E79"/>
      <color rgb="FFE97B4B"/>
      <color rgb="FFB3C1E1"/>
      <color rgb="FF3D405C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12700</xdr:rowOff>
    </xdr:from>
    <xdr:to>
      <xdr:col>0</xdr:col>
      <xdr:colOff>114300</xdr:colOff>
      <xdr:row>7</xdr:row>
      <xdr:rowOff>139700</xdr:rowOff>
    </xdr:to>
    <xdr:sp macro="" textlink="">
      <xdr:nvSpPr>
        <xdr:cNvPr id="1440080" name="Line 1">
          <a:extLst>
            <a:ext uri="{FF2B5EF4-FFF2-40B4-BE49-F238E27FC236}">
              <a16:creationId xmlns:a16="http://schemas.microsoft.com/office/drawing/2014/main" id="{00000000-0008-0000-0000-000050F91500}"/>
            </a:ext>
          </a:extLst>
        </xdr:cNvPr>
        <xdr:cNvSpPr>
          <a:spLocks noChangeShapeType="1"/>
        </xdr:cNvSpPr>
      </xdr:nvSpPr>
      <xdr:spPr bwMode="auto">
        <a:xfrm>
          <a:off x="114300" y="927100"/>
          <a:ext cx="0" cy="279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1" name="Line 2">
          <a:extLst>
            <a:ext uri="{FF2B5EF4-FFF2-40B4-BE49-F238E27FC236}">
              <a16:creationId xmlns:a16="http://schemas.microsoft.com/office/drawing/2014/main" id="{00000000-0008-0000-0000-000051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2" name="Line 3">
          <a:extLst>
            <a:ext uri="{FF2B5EF4-FFF2-40B4-BE49-F238E27FC236}">
              <a16:creationId xmlns:a16="http://schemas.microsoft.com/office/drawing/2014/main" id="{00000000-0008-0000-0000-000052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3" name="Line 4">
          <a:extLst>
            <a:ext uri="{FF2B5EF4-FFF2-40B4-BE49-F238E27FC236}">
              <a16:creationId xmlns:a16="http://schemas.microsoft.com/office/drawing/2014/main" id="{00000000-0008-0000-0000-000053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4" name="Line 5">
          <a:extLst>
            <a:ext uri="{FF2B5EF4-FFF2-40B4-BE49-F238E27FC236}">
              <a16:creationId xmlns:a16="http://schemas.microsoft.com/office/drawing/2014/main" id="{00000000-0008-0000-0000-000054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5" name="Line 6">
          <a:extLst>
            <a:ext uri="{FF2B5EF4-FFF2-40B4-BE49-F238E27FC236}">
              <a16:creationId xmlns:a16="http://schemas.microsoft.com/office/drawing/2014/main" id="{00000000-0008-0000-0000-000055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6" name="Line 7">
          <a:extLst>
            <a:ext uri="{FF2B5EF4-FFF2-40B4-BE49-F238E27FC236}">
              <a16:creationId xmlns:a16="http://schemas.microsoft.com/office/drawing/2014/main" id="{00000000-0008-0000-0000-000056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7" name="Line 8">
          <a:extLst>
            <a:ext uri="{FF2B5EF4-FFF2-40B4-BE49-F238E27FC236}">
              <a16:creationId xmlns:a16="http://schemas.microsoft.com/office/drawing/2014/main" id="{00000000-0008-0000-0000-000057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4" name="Line 1">
          <a:extLst>
            <a:ext uri="{FF2B5EF4-FFF2-40B4-BE49-F238E27FC236}">
              <a16:creationId xmlns:a16="http://schemas.microsoft.com/office/drawing/2014/main" id="{00000000-0008-0000-0100-000050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5" name="Line 2">
          <a:extLst>
            <a:ext uri="{FF2B5EF4-FFF2-40B4-BE49-F238E27FC236}">
              <a16:creationId xmlns:a16="http://schemas.microsoft.com/office/drawing/2014/main" id="{00000000-0008-0000-0100-000051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6" name="Line 3">
          <a:extLst>
            <a:ext uri="{FF2B5EF4-FFF2-40B4-BE49-F238E27FC236}">
              <a16:creationId xmlns:a16="http://schemas.microsoft.com/office/drawing/2014/main" id="{00000000-0008-0000-0100-000052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7" name="Line 4">
          <a:extLst>
            <a:ext uri="{FF2B5EF4-FFF2-40B4-BE49-F238E27FC236}">
              <a16:creationId xmlns:a16="http://schemas.microsoft.com/office/drawing/2014/main" id="{00000000-0008-0000-0100-000053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8" name="Line 5">
          <a:extLst>
            <a:ext uri="{FF2B5EF4-FFF2-40B4-BE49-F238E27FC236}">
              <a16:creationId xmlns:a16="http://schemas.microsoft.com/office/drawing/2014/main" id="{00000000-0008-0000-0100-000054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9" name="Line 6">
          <a:extLst>
            <a:ext uri="{FF2B5EF4-FFF2-40B4-BE49-F238E27FC236}">
              <a16:creationId xmlns:a16="http://schemas.microsoft.com/office/drawing/2014/main" id="{00000000-0008-0000-0100-000055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0" name="Line 7">
          <a:extLst>
            <a:ext uri="{FF2B5EF4-FFF2-40B4-BE49-F238E27FC236}">
              <a16:creationId xmlns:a16="http://schemas.microsoft.com/office/drawing/2014/main" id="{00000000-0008-0000-0100-000056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1" name="Line 8">
          <a:extLst>
            <a:ext uri="{FF2B5EF4-FFF2-40B4-BE49-F238E27FC236}">
              <a16:creationId xmlns:a16="http://schemas.microsoft.com/office/drawing/2014/main" id="{00000000-0008-0000-0100-000057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0</xdr:col>
      <xdr:colOff>12700</xdr:colOff>
      <xdr:row>0</xdr:row>
      <xdr:rowOff>12700</xdr:rowOff>
    </xdr:from>
    <xdr:to>
      <xdr:col>2</xdr:col>
      <xdr:colOff>596900</xdr:colOff>
      <xdr:row>4</xdr:row>
      <xdr:rowOff>90805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FB60EC3-0E72-F5F3-7E50-3CA909ACCA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0" y="12700"/>
          <a:ext cx="3073400" cy="751205"/>
        </a:xfrm>
        <a:prstGeom prst="rect">
          <a:avLst/>
        </a:prstGeom>
      </xdr:spPr>
    </xdr:pic>
    <xdr:clientData/>
  </xdr:twoCellAnchor>
  <xdr:twoCellAnchor editAs="oneCell">
    <xdr:from>
      <xdr:col>1</xdr:col>
      <xdr:colOff>127000</xdr:colOff>
      <xdr:row>47</xdr:row>
      <xdr:rowOff>0</xdr:rowOff>
    </xdr:from>
    <xdr:to>
      <xdr:col>4</xdr:col>
      <xdr:colOff>691515</xdr:colOff>
      <xdr:row>49</xdr:row>
      <xdr:rowOff>175895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DC866F4-7994-B209-19BA-5AAC2B73FB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85900" y="10083800"/>
          <a:ext cx="4615815" cy="544195"/>
        </a:xfrm>
        <a:prstGeom prst="rect">
          <a:avLst/>
        </a:prstGeom>
      </xdr:spPr>
    </xdr:pic>
    <xdr:clientData/>
  </xdr:twoCellAnchor>
  <xdr:twoCellAnchor editAs="oneCell">
    <xdr:from>
      <xdr:col>4</xdr:col>
      <xdr:colOff>200025</xdr:colOff>
      <xdr:row>0</xdr:row>
      <xdr:rowOff>47624</xdr:rowOff>
    </xdr:from>
    <xdr:to>
      <xdr:col>5</xdr:col>
      <xdr:colOff>861660</xdr:colOff>
      <xdr:row>5</xdr:row>
      <xdr:rowOff>19049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46FFA6A-6612-0B03-39F3-D11363507A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4"/>
          <a:ext cx="165223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2380191</xdr:colOff>
      <xdr:row>6</xdr:row>
      <xdr:rowOff>60933</xdr:rowOff>
    </xdr:from>
    <xdr:to>
      <xdr:col>1</xdr:col>
      <xdr:colOff>5361121</xdr:colOff>
      <xdr:row>7</xdr:row>
      <xdr:rowOff>494770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6F86429-96F0-419C-9AEB-4EE1587940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0712" y="1569058"/>
          <a:ext cx="2980930" cy="817483"/>
        </a:xfrm>
        <a:prstGeom prst="rect">
          <a:avLst/>
        </a:prstGeom>
      </xdr:spPr>
    </xdr:pic>
    <xdr:clientData/>
  </xdr:twoCellAnchor>
  <xdr:twoCellAnchor editAs="oneCell">
    <xdr:from>
      <xdr:col>1</xdr:col>
      <xdr:colOff>243418</xdr:colOff>
      <xdr:row>6</xdr:row>
      <xdr:rowOff>34758</xdr:rowOff>
    </xdr:from>
    <xdr:to>
      <xdr:col>1</xdr:col>
      <xdr:colOff>2021416</xdr:colOff>
      <xdr:row>7</xdr:row>
      <xdr:rowOff>537572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06A9593-9FF7-42FF-823F-248F05B984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3939" y="1542883"/>
          <a:ext cx="1777998" cy="886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Violet 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8"/>
  <sheetViews>
    <sheetView workbookViewId="0">
      <selection activeCell="A16" sqref="A16"/>
    </sheetView>
  </sheetViews>
  <sheetFormatPr baseColWidth="10" defaultColWidth="10.796875" defaultRowHeight="13"/>
  <cols>
    <col min="1" max="1" width="77.796875" style="2" customWidth="1"/>
    <col min="2" max="2" width="8.796875" style="2" customWidth="1"/>
    <col min="3" max="3" width="10.796875" style="3" customWidth="1"/>
    <col min="4" max="4" width="10.796875" style="2" customWidth="1"/>
    <col min="5" max="5" width="14.796875" style="2" customWidth="1"/>
    <col min="6" max="16384" width="10.796875" style="1"/>
  </cols>
  <sheetData>
    <row r="1" spans="1:5">
      <c r="A1" s="4"/>
      <c r="B1" s="5"/>
      <c r="C1" s="6"/>
      <c r="D1" s="7"/>
      <c r="E1" s="35">
        <v>35747</v>
      </c>
    </row>
    <row r="2" spans="1:5">
      <c r="A2" s="8" t="s">
        <v>3</v>
      </c>
      <c r="B2" s="9" t="s">
        <v>0</v>
      </c>
      <c r="C2" s="10"/>
      <c r="D2" s="9"/>
      <c r="E2" s="36" t="s">
        <v>12</v>
      </c>
    </row>
    <row r="3" spans="1:5">
      <c r="A3" s="8"/>
      <c r="B3" s="9" t="s">
        <v>1</v>
      </c>
      <c r="C3" s="10"/>
      <c r="D3" s="9"/>
      <c r="E3" s="11"/>
    </row>
    <row r="4" spans="1:5">
      <c r="A4" s="12" t="s">
        <v>4</v>
      </c>
      <c r="B4" s="13" t="s">
        <v>2</v>
      </c>
      <c r="C4" s="10"/>
      <c r="D4" s="13"/>
      <c r="E4" s="11"/>
    </row>
    <row r="5" spans="1:5" ht="12.5">
      <c r="A5" s="14"/>
      <c r="B5" s="15"/>
      <c r="C5" s="16"/>
      <c r="D5" s="15"/>
      <c r="E5" s="17" t="s">
        <v>5</v>
      </c>
    </row>
    <row r="6" spans="1:5" ht="12.5">
      <c r="A6" s="18" t="s">
        <v>6</v>
      </c>
      <c r="B6" s="19"/>
      <c r="C6" s="20"/>
      <c r="D6" s="19"/>
      <c r="E6" s="18"/>
    </row>
    <row r="7" spans="1:5" ht="12.5">
      <c r="A7" s="21" t="s">
        <v>7</v>
      </c>
      <c r="B7" s="21" t="s">
        <v>8</v>
      </c>
      <c r="C7" s="22" t="s">
        <v>9</v>
      </c>
      <c r="D7" s="21" t="s">
        <v>10</v>
      </c>
      <c r="E7" s="21" t="s">
        <v>11</v>
      </c>
    </row>
    <row r="8" spans="1:5" ht="12.5">
      <c r="A8" s="23"/>
      <c r="B8" s="24"/>
      <c r="C8" s="25"/>
      <c r="D8" s="24"/>
      <c r="E8" s="23"/>
    </row>
    <row r="9" spans="1:5" s="2" customFormat="1" ht="12.75" customHeight="1">
      <c r="A9" s="26"/>
      <c r="B9" s="19"/>
      <c r="C9" s="20"/>
      <c r="D9" s="39"/>
      <c r="E9" s="40"/>
    </row>
    <row r="10" spans="1:5" s="2" customFormat="1" ht="12.75" customHeight="1">
      <c r="A10" s="38" t="s">
        <v>15</v>
      </c>
      <c r="B10" s="28"/>
      <c r="C10" s="29"/>
      <c r="D10" s="41"/>
      <c r="E10" s="41" t="str">
        <f t="shared" ref="E10:E16" si="0">IF(C10&gt;0,C10*D10,"")</f>
        <v/>
      </c>
    </row>
    <row r="11" spans="1:5" s="2" customFormat="1" ht="12.75" customHeight="1">
      <c r="A11" s="27"/>
      <c r="B11" s="28"/>
      <c r="C11" s="29"/>
      <c r="D11" s="41"/>
      <c r="E11" s="41" t="str">
        <f t="shared" si="0"/>
        <v/>
      </c>
    </row>
    <row r="12" spans="1:5" s="2" customFormat="1" ht="12.75" customHeight="1">
      <c r="A12" s="27"/>
      <c r="B12" s="28"/>
      <c r="C12" s="29"/>
      <c r="D12" s="41"/>
      <c r="E12" s="41" t="str">
        <f t="shared" si="0"/>
        <v/>
      </c>
    </row>
    <row r="13" spans="1:5" s="2" customFormat="1" ht="12.75" customHeight="1">
      <c r="A13" s="37"/>
      <c r="B13" s="28"/>
      <c r="C13" s="29"/>
      <c r="D13" s="41"/>
      <c r="E13" s="41" t="str">
        <f t="shared" si="0"/>
        <v/>
      </c>
    </row>
    <row r="14" spans="1:5" s="2" customFormat="1" ht="12.75" customHeight="1">
      <c r="A14" s="27"/>
      <c r="B14" s="28"/>
      <c r="C14" s="29"/>
      <c r="D14" s="41"/>
      <c r="E14" s="41" t="str">
        <f t="shared" si="0"/>
        <v/>
      </c>
    </row>
    <row r="15" spans="1:5" s="2" customFormat="1" ht="12.75" customHeight="1">
      <c r="A15" s="27"/>
      <c r="B15" s="28"/>
      <c r="C15" s="29"/>
      <c r="D15" s="41"/>
      <c r="E15" s="41" t="str">
        <f t="shared" si="0"/>
        <v/>
      </c>
    </row>
    <row r="16" spans="1:5" s="2" customFormat="1" ht="12.75" customHeight="1">
      <c r="A16" s="27"/>
      <c r="B16" s="28"/>
      <c r="C16" s="29"/>
      <c r="D16" s="41"/>
      <c r="E16" s="41" t="str">
        <f t="shared" si="0"/>
        <v/>
      </c>
    </row>
    <row r="17" spans="1:5" s="2" customFormat="1" ht="12.75" customHeight="1">
      <c r="A17" s="27"/>
      <c r="B17" s="28"/>
      <c r="C17" s="29"/>
      <c r="D17" s="41"/>
      <c r="E17" s="41"/>
    </row>
    <row r="18" spans="1:5" s="2" customFormat="1" ht="12.75" customHeight="1">
      <c r="A18" s="27"/>
      <c r="B18" s="28"/>
      <c r="C18" s="29"/>
      <c r="D18" s="41"/>
      <c r="E18" s="41"/>
    </row>
    <row r="19" spans="1:5" s="2" customFormat="1" ht="12.75" customHeight="1">
      <c r="A19" s="27"/>
      <c r="B19" s="28"/>
      <c r="C19" s="29"/>
      <c r="D19" s="41"/>
      <c r="E19" s="41"/>
    </row>
    <row r="20" spans="1:5" s="2" customFormat="1" ht="12.75" customHeight="1">
      <c r="A20" s="27"/>
      <c r="B20" s="28"/>
      <c r="C20" s="29"/>
      <c r="D20" s="41"/>
      <c r="E20" s="41"/>
    </row>
    <row r="21" spans="1:5" s="2" customFormat="1" ht="12.75" customHeight="1">
      <c r="A21" s="27"/>
      <c r="B21" s="28"/>
      <c r="C21" s="29"/>
      <c r="D21" s="41"/>
      <c r="E21" s="41"/>
    </row>
    <row r="22" spans="1:5" s="2" customFormat="1" ht="12.75" customHeight="1">
      <c r="A22" s="27"/>
      <c r="B22" s="28"/>
      <c r="C22" s="29"/>
      <c r="D22" s="41"/>
      <c r="E22" s="41"/>
    </row>
    <row r="23" spans="1:5" s="2" customFormat="1" ht="12.75" customHeight="1">
      <c r="A23" s="27"/>
      <c r="B23" s="28"/>
      <c r="C23" s="29"/>
      <c r="D23" s="41"/>
      <c r="E23" s="41"/>
    </row>
    <row r="24" spans="1:5" s="2" customFormat="1" ht="12.75" customHeight="1">
      <c r="A24" s="27"/>
      <c r="B24" s="28"/>
      <c r="C24" s="29"/>
      <c r="D24" s="41"/>
      <c r="E24" s="41"/>
    </row>
    <row r="25" spans="1:5" s="2" customFormat="1" ht="12.75" customHeight="1">
      <c r="A25" s="27"/>
      <c r="B25" s="28"/>
      <c r="C25" s="29"/>
      <c r="D25" s="41"/>
      <c r="E25" s="41"/>
    </row>
    <row r="26" spans="1:5" s="2" customFormat="1" ht="12.75" customHeight="1">
      <c r="A26" s="27"/>
      <c r="B26" s="28"/>
      <c r="C26" s="29"/>
      <c r="D26" s="41"/>
      <c r="E26" s="41"/>
    </row>
    <row r="27" spans="1:5" s="2" customFormat="1" ht="12.75" customHeight="1">
      <c r="A27" s="27"/>
      <c r="B27" s="28"/>
      <c r="C27" s="29"/>
      <c r="D27" s="41"/>
      <c r="E27" s="41"/>
    </row>
    <row r="28" spans="1:5" s="2" customFormat="1" ht="12.75" customHeight="1">
      <c r="A28" s="27"/>
      <c r="B28" s="28"/>
      <c r="C28" s="29"/>
      <c r="D28" s="41"/>
      <c r="E28" s="41"/>
    </row>
    <row r="29" spans="1:5" s="2" customFormat="1" ht="12.75" customHeight="1">
      <c r="A29" s="27"/>
      <c r="B29" s="28"/>
      <c r="C29" s="29"/>
      <c r="D29" s="41"/>
      <c r="E29" s="41"/>
    </row>
    <row r="30" spans="1:5" s="2" customFormat="1" ht="12.75" customHeight="1">
      <c r="A30" s="27"/>
      <c r="B30" s="28"/>
      <c r="C30" s="29"/>
      <c r="D30" s="41"/>
      <c r="E30" s="41"/>
    </row>
    <row r="31" spans="1:5" s="2" customFormat="1" ht="12.75" customHeight="1">
      <c r="A31" s="27"/>
      <c r="B31" s="28"/>
      <c r="C31" s="29"/>
      <c r="D31" s="41"/>
      <c r="E31" s="41"/>
    </row>
    <row r="32" spans="1:5" s="2" customFormat="1" ht="12.75" customHeight="1">
      <c r="A32" s="27"/>
      <c r="B32" s="28"/>
      <c r="C32" s="29"/>
      <c r="D32" s="41"/>
      <c r="E32" s="41"/>
    </row>
    <row r="33" spans="1:5" s="2" customFormat="1" ht="12.75" customHeight="1">
      <c r="A33" s="27"/>
      <c r="B33" s="28"/>
      <c r="C33" s="29"/>
      <c r="D33" s="41"/>
      <c r="E33" s="41"/>
    </row>
    <row r="34" spans="1:5" s="2" customFormat="1" ht="12.75" customHeight="1">
      <c r="A34" s="27"/>
      <c r="B34" s="28"/>
      <c r="C34" s="29"/>
      <c r="D34" s="41"/>
      <c r="E34" s="41"/>
    </row>
    <row r="35" spans="1:5" s="2" customFormat="1" ht="12.75" customHeight="1">
      <c r="A35" s="27"/>
      <c r="B35" s="28"/>
      <c r="C35" s="29"/>
      <c r="D35" s="41"/>
      <c r="E35" s="41"/>
    </row>
    <row r="36" spans="1:5" s="2" customFormat="1" ht="12.75" customHeight="1">
      <c r="A36" s="27"/>
      <c r="B36" s="28"/>
      <c r="C36" s="29"/>
      <c r="D36" s="41"/>
      <c r="E36" s="41"/>
    </row>
    <row r="37" spans="1:5" s="2" customFormat="1" ht="12.75" customHeight="1">
      <c r="A37" s="27"/>
      <c r="B37" s="28"/>
      <c r="C37" s="29"/>
      <c r="D37" s="41"/>
      <c r="E37" s="41"/>
    </row>
    <row r="38" spans="1:5" s="2" customFormat="1" ht="12.75" customHeight="1">
      <c r="A38" s="27"/>
      <c r="B38" s="28"/>
      <c r="C38" s="29"/>
      <c r="D38" s="41"/>
      <c r="E38" s="41"/>
    </row>
    <row r="39" spans="1:5" s="2" customFormat="1" ht="12.75" customHeight="1">
      <c r="A39" s="27"/>
      <c r="B39" s="28"/>
      <c r="C39" s="29"/>
      <c r="D39" s="41"/>
      <c r="E39" s="41"/>
    </row>
    <row r="40" spans="1:5" s="2" customFormat="1" ht="12.75" customHeight="1">
      <c r="A40" s="27"/>
      <c r="B40" s="28"/>
      <c r="C40" s="29"/>
      <c r="D40" s="41"/>
      <c r="E40" s="41"/>
    </row>
    <row r="41" spans="1:5" s="2" customFormat="1" ht="12.75" customHeight="1">
      <c r="A41" s="27"/>
      <c r="B41" s="28"/>
      <c r="C41" s="29"/>
      <c r="D41" s="41"/>
      <c r="E41" s="41"/>
    </row>
    <row r="42" spans="1:5" s="2" customFormat="1" ht="12.75" customHeight="1">
      <c r="A42" s="27"/>
      <c r="B42" s="28"/>
      <c r="C42" s="29"/>
      <c r="D42" s="41"/>
      <c r="E42" s="41"/>
    </row>
    <row r="43" spans="1:5" s="2" customFormat="1" ht="12.75" customHeight="1">
      <c r="A43" s="27"/>
      <c r="B43" s="28"/>
      <c r="C43" s="29"/>
      <c r="D43" s="41"/>
      <c r="E43" s="41"/>
    </row>
    <row r="44" spans="1:5" s="2" customFormat="1" ht="12.75" customHeight="1">
      <c r="A44" s="27"/>
      <c r="B44" s="28"/>
      <c r="C44" s="29"/>
      <c r="D44" s="41"/>
      <c r="E44" s="41"/>
    </row>
    <row r="45" spans="1:5" s="2" customFormat="1" ht="12.75" customHeight="1">
      <c r="A45" s="27"/>
      <c r="B45" s="28"/>
      <c r="C45" s="29"/>
      <c r="D45" s="41"/>
      <c r="E45" s="41"/>
    </row>
    <row r="46" spans="1:5" s="2" customFormat="1" ht="12.75" customHeight="1">
      <c r="A46" s="27"/>
      <c r="B46" s="28"/>
      <c r="C46" s="29"/>
      <c r="D46" s="41"/>
      <c r="E46" s="41"/>
    </row>
    <row r="47" spans="1:5" s="2" customFormat="1" ht="12.75" customHeight="1">
      <c r="A47" s="27"/>
      <c r="B47" s="28"/>
      <c r="C47" s="29"/>
      <c r="D47" s="41"/>
      <c r="E47" s="41"/>
    </row>
    <row r="48" spans="1:5" s="2" customFormat="1" ht="12.75" customHeight="1">
      <c r="A48" s="27"/>
      <c r="B48" s="28"/>
      <c r="C48" s="29"/>
      <c r="D48" s="41"/>
      <c r="E48" s="41"/>
    </row>
    <row r="49" spans="1:5" s="2" customFormat="1" ht="12.75" customHeight="1">
      <c r="A49" s="27"/>
      <c r="B49" s="28"/>
      <c r="C49" s="29"/>
      <c r="D49" s="41"/>
      <c r="E49" s="41"/>
    </row>
    <row r="50" spans="1:5" s="2" customFormat="1" ht="12.75" customHeight="1">
      <c r="A50" s="27"/>
      <c r="B50" s="28"/>
      <c r="C50" s="29"/>
      <c r="D50" s="41"/>
      <c r="E50" s="41"/>
    </row>
    <row r="51" spans="1:5" s="2" customFormat="1" ht="12.75" customHeight="1">
      <c r="A51" s="27"/>
      <c r="B51" s="28"/>
      <c r="C51" s="29"/>
      <c r="D51" s="41"/>
      <c r="E51" s="41"/>
    </row>
    <row r="52" spans="1:5" s="2" customFormat="1" ht="12.75" customHeight="1">
      <c r="A52" s="27"/>
      <c r="B52" s="28"/>
      <c r="C52" s="29"/>
      <c r="D52" s="41"/>
      <c r="E52" s="41"/>
    </row>
    <row r="53" spans="1:5" s="2" customFormat="1" ht="12.75" customHeight="1">
      <c r="A53" s="27"/>
      <c r="B53" s="28"/>
      <c r="C53" s="29"/>
      <c r="D53" s="41"/>
      <c r="E53" s="41"/>
    </row>
    <row r="54" spans="1:5" s="2" customFormat="1" ht="12.75" customHeight="1">
      <c r="A54" s="27"/>
      <c r="B54" s="28"/>
      <c r="C54" s="29"/>
      <c r="D54" s="41"/>
      <c r="E54" s="41"/>
    </row>
    <row r="55" spans="1:5" s="2" customFormat="1" ht="12.75" customHeight="1">
      <c r="A55" s="27"/>
      <c r="B55" s="28"/>
      <c r="C55" s="29"/>
      <c r="D55" s="41"/>
      <c r="E55" s="41"/>
    </row>
    <row r="56" spans="1:5" s="2" customFormat="1" ht="12.75" customHeight="1">
      <c r="A56" s="27"/>
      <c r="B56" s="28"/>
      <c r="C56" s="29"/>
      <c r="D56" s="41"/>
      <c r="E56" s="41"/>
    </row>
    <row r="57" spans="1:5" s="2" customFormat="1" ht="12.75" customHeight="1">
      <c r="A57" s="27"/>
      <c r="B57" s="28"/>
      <c r="C57" s="29"/>
      <c r="D57" s="41"/>
      <c r="E57" s="41"/>
    </row>
    <row r="58" spans="1:5" s="2" customFormat="1" ht="12.75" customHeight="1">
      <c r="A58" s="27"/>
      <c r="B58" s="28"/>
      <c r="C58" s="29"/>
      <c r="D58" s="41"/>
      <c r="E58" s="41"/>
    </row>
    <row r="59" spans="1:5" s="2" customFormat="1" ht="12.75" customHeight="1">
      <c r="A59" s="27"/>
      <c r="B59" s="28"/>
      <c r="C59" s="29"/>
      <c r="D59" s="41"/>
      <c r="E59" s="41"/>
    </row>
    <row r="60" spans="1:5" s="2" customFormat="1" ht="12.75" customHeight="1">
      <c r="A60" s="27"/>
      <c r="B60" s="28"/>
      <c r="C60" s="29"/>
      <c r="D60" s="41"/>
      <c r="E60" s="41"/>
    </row>
    <row r="61" spans="1:5" s="2" customFormat="1" ht="12.75" customHeight="1">
      <c r="A61" s="27"/>
      <c r="B61" s="28"/>
      <c r="C61" s="29"/>
      <c r="D61" s="41"/>
      <c r="E61" s="41"/>
    </row>
    <row r="62" spans="1:5" s="2" customFormat="1" ht="12.75" customHeight="1">
      <c r="A62" s="27"/>
      <c r="B62" s="28"/>
      <c r="C62" s="29"/>
      <c r="D62" s="41"/>
      <c r="E62" s="41"/>
    </row>
    <row r="63" spans="1:5" s="2" customFormat="1" ht="12.75" customHeight="1">
      <c r="A63" s="27"/>
      <c r="B63" s="28"/>
      <c r="C63" s="29"/>
      <c r="D63" s="41"/>
      <c r="E63" s="41"/>
    </row>
    <row r="64" spans="1:5" s="2" customFormat="1" ht="12.75" customHeight="1">
      <c r="A64" s="27"/>
      <c r="B64" s="28"/>
      <c r="C64" s="29"/>
      <c r="D64" s="41"/>
      <c r="E64" s="41"/>
    </row>
    <row r="65" spans="1:5" s="2" customFormat="1" ht="12.75" customHeight="1">
      <c r="A65" s="27"/>
      <c r="B65" s="28"/>
      <c r="C65" s="29"/>
      <c r="D65" s="41"/>
      <c r="E65" s="41"/>
    </row>
    <row r="66" spans="1:5" s="2" customFormat="1" ht="12.75" customHeight="1">
      <c r="A66" s="27"/>
      <c r="B66" s="28"/>
      <c r="C66" s="29"/>
      <c r="D66" s="41"/>
      <c r="E66" s="41"/>
    </row>
    <row r="67" spans="1:5" s="2" customFormat="1" ht="12.75" customHeight="1">
      <c r="A67" s="27"/>
      <c r="B67" s="28"/>
      <c r="C67" s="29"/>
      <c r="D67" s="41"/>
      <c r="E67" s="41"/>
    </row>
    <row r="68" spans="1:5" s="2" customFormat="1" ht="12.75" customHeight="1">
      <c r="A68" s="27"/>
      <c r="B68" s="28"/>
      <c r="C68" s="29"/>
      <c r="D68" s="41"/>
      <c r="E68" s="41"/>
    </row>
    <row r="69" spans="1:5" s="2" customFormat="1" ht="12.75" customHeight="1">
      <c r="A69" s="27"/>
      <c r="B69" s="28"/>
      <c r="C69" s="29"/>
      <c r="D69" s="41"/>
      <c r="E69" s="41"/>
    </row>
    <row r="70" spans="1:5" s="2" customFormat="1" ht="12.75" customHeight="1">
      <c r="A70" s="27"/>
      <c r="B70" s="28"/>
      <c r="C70" s="29"/>
      <c r="D70" s="41"/>
      <c r="E70" s="41"/>
    </row>
    <row r="71" spans="1:5" s="2" customFormat="1" ht="12.75" customHeight="1">
      <c r="A71" s="27"/>
      <c r="B71" s="28"/>
      <c r="C71" s="29"/>
      <c r="D71" s="41"/>
      <c r="E71" s="41"/>
    </row>
    <row r="72" spans="1:5" s="2" customFormat="1" ht="12.75" customHeight="1">
      <c r="A72" s="27"/>
      <c r="B72" s="28"/>
      <c r="C72" s="29"/>
      <c r="D72" s="41"/>
      <c r="E72" s="41"/>
    </row>
    <row r="73" spans="1:5" s="2" customFormat="1" ht="12.75" customHeight="1">
      <c r="A73" s="27"/>
      <c r="B73" s="28"/>
      <c r="C73" s="29"/>
      <c r="D73" s="41"/>
      <c r="E73" s="41"/>
    </row>
    <row r="74" spans="1:5" s="2" customFormat="1" ht="12.75" customHeight="1">
      <c r="A74" s="27"/>
      <c r="B74" s="28"/>
      <c r="C74" s="29"/>
      <c r="D74" s="41"/>
      <c r="E74" s="41"/>
    </row>
    <row r="75" spans="1:5" s="2" customFormat="1" ht="12.75" customHeight="1">
      <c r="A75" s="27"/>
      <c r="B75" s="28"/>
      <c r="C75" s="29"/>
      <c r="D75" s="41"/>
      <c r="E75" s="41"/>
    </row>
    <row r="76" spans="1:5" s="2" customFormat="1" ht="12.75" customHeight="1">
      <c r="A76" s="27"/>
      <c r="B76" s="28"/>
      <c r="C76" s="29"/>
      <c r="D76" s="41"/>
      <c r="E76" s="41"/>
    </row>
    <row r="77" spans="1:5" s="2" customFormat="1" ht="12.75" customHeight="1">
      <c r="A77" s="27"/>
      <c r="B77" s="28"/>
      <c r="C77" s="29"/>
      <c r="D77" s="41"/>
      <c r="E77" s="41"/>
    </row>
    <row r="78" spans="1:5" s="2" customFormat="1" ht="12.75" customHeight="1">
      <c r="A78" s="27"/>
      <c r="B78" s="28"/>
      <c r="C78" s="29"/>
      <c r="D78" s="41"/>
      <c r="E78" s="41"/>
    </row>
    <row r="79" spans="1:5" s="2" customFormat="1" ht="12.75" customHeight="1">
      <c r="A79" s="27"/>
      <c r="B79" s="28"/>
      <c r="C79" s="29"/>
      <c r="D79" s="41"/>
      <c r="E79" s="41"/>
    </row>
    <row r="80" spans="1:5" s="2" customFormat="1" ht="12.75" customHeight="1">
      <c r="A80" s="27"/>
      <c r="B80" s="28"/>
      <c r="C80" s="29"/>
      <c r="D80" s="41"/>
      <c r="E80" s="41"/>
    </row>
    <row r="81" spans="1:5" s="2" customFormat="1" ht="12.75" customHeight="1">
      <c r="A81" s="27"/>
      <c r="B81" s="28"/>
      <c r="C81" s="29"/>
      <c r="D81" s="41"/>
      <c r="E81" s="41"/>
    </row>
    <row r="82" spans="1:5" s="2" customFormat="1" ht="12.75" customHeight="1">
      <c r="A82" s="27"/>
      <c r="B82" s="28"/>
      <c r="C82" s="29"/>
      <c r="D82" s="41"/>
      <c r="E82" s="41"/>
    </row>
    <row r="83" spans="1:5" s="2" customFormat="1" ht="12.75" customHeight="1">
      <c r="A83" s="27"/>
      <c r="B83" s="28"/>
      <c r="C83" s="29"/>
      <c r="D83" s="41"/>
      <c r="E83" s="41"/>
    </row>
    <row r="84" spans="1:5" s="2" customFormat="1" ht="12.75" customHeight="1">
      <c r="A84" s="27"/>
      <c r="B84" s="28"/>
      <c r="C84" s="29"/>
      <c r="D84" s="41"/>
      <c r="E84" s="41"/>
    </row>
    <row r="85" spans="1:5" s="2" customFormat="1" ht="12.75" customHeight="1">
      <c r="A85" s="27"/>
      <c r="B85" s="28"/>
      <c r="C85" s="29"/>
      <c r="D85" s="41"/>
      <c r="E85" s="41"/>
    </row>
    <row r="86" spans="1:5" s="2" customFormat="1" ht="12.75" customHeight="1">
      <c r="A86" s="27"/>
      <c r="B86" s="28"/>
      <c r="C86" s="29"/>
      <c r="D86" s="41"/>
      <c r="E86" s="41"/>
    </row>
    <row r="87" spans="1:5" s="2" customFormat="1" ht="12.75" customHeight="1">
      <c r="A87" s="27"/>
      <c r="B87" s="28"/>
      <c r="C87" s="29"/>
      <c r="D87" s="41"/>
      <c r="E87" s="41"/>
    </row>
    <row r="88" spans="1:5" s="2" customFormat="1" ht="12.75" customHeight="1">
      <c r="A88" s="27"/>
      <c r="B88" s="28"/>
      <c r="C88" s="29"/>
      <c r="D88" s="41"/>
      <c r="E88" s="41"/>
    </row>
    <row r="89" spans="1:5" s="2" customFormat="1" ht="12.75" customHeight="1">
      <c r="A89" s="27"/>
      <c r="B89" s="28"/>
      <c r="C89" s="29"/>
      <c r="D89" s="41"/>
      <c r="E89" s="41"/>
    </row>
    <row r="90" spans="1:5" s="2" customFormat="1" ht="12.75" customHeight="1">
      <c r="A90" s="27"/>
      <c r="B90" s="28"/>
      <c r="C90" s="29"/>
      <c r="D90" s="41"/>
      <c r="E90" s="41"/>
    </row>
    <row r="91" spans="1:5" s="2" customFormat="1" ht="12.75" customHeight="1">
      <c r="A91" s="27"/>
      <c r="B91" s="28"/>
      <c r="C91" s="29"/>
      <c r="D91" s="41"/>
      <c r="E91" s="41"/>
    </row>
    <row r="92" spans="1:5" s="2" customFormat="1" ht="12.75" customHeight="1">
      <c r="A92" s="34"/>
      <c r="B92" s="28"/>
      <c r="C92" s="29"/>
      <c r="D92" s="41"/>
      <c r="E92" s="41" t="str">
        <f t="shared" ref="E92:E117" si="1">IF(C92&gt;0,C92*D92,"")</f>
        <v/>
      </c>
    </row>
    <row r="93" spans="1:5" s="2" customFormat="1" ht="12.75" customHeight="1">
      <c r="A93" s="27"/>
      <c r="B93" s="28"/>
      <c r="C93" s="29"/>
      <c r="D93" s="41"/>
      <c r="E93" s="41" t="str">
        <f t="shared" si="1"/>
        <v/>
      </c>
    </row>
    <row r="94" spans="1:5" s="2" customFormat="1" ht="12.75" customHeight="1">
      <c r="A94" s="27"/>
      <c r="B94" s="28"/>
      <c r="C94" s="29"/>
      <c r="D94" s="41"/>
      <c r="E94" s="41" t="str">
        <f t="shared" si="1"/>
        <v/>
      </c>
    </row>
    <row r="95" spans="1:5" s="2" customFormat="1" ht="12.75" customHeight="1">
      <c r="A95" s="37"/>
      <c r="B95" s="28"/>
      <c r="C95" s="29"/>
      <c r="D95" s="41"/>
      <c r="E95" s="41" t="str">
        <f t="shared" si="1"/>
        <v/>
      </c>
    </row>
    <row r="96" spans="1:5" s="2" customFormat="1" ht="12.75" customHeight="1">
      <c r="A96" s="27"/>
      <c r="B96" s="28"/>
      <c r="C96" s="29"/>
      <c r="D96" s="41"/>
      <c r="E96" s="41" t="str">
        <f t="shared" si="1"/>
        <v/>
      </c>
    </row>
    <row r="97" spans="1:5" s="2" customFormat="1" ht="12.75" customHeight="1">
      <c r="A97" s="27"/>
      <c r="B97" s="28"/>
      <c r="C97" s="29"/>
      <c r="D97" s="41"/>
      <c r="E97" s="41" t="str">
        <f t="shared" si="1"/>
        <v/>
      </c>
    </row>
    <row r="98" spans="1:5" s="2" customFormat="1" ht="12.75" customHeight="1">
      <c r="A98" s="27"/>
      <c r="B98" s="28"/>
      <c r="C98" s="29"/>
      <c r="D98" s="41"/>
      <c r="E98" s="41" t="str">
        <f t="shared" si="1"/>
        <v/>
      </c>
    </row>
    <row r="99" spans="1:5" s="2" customFormat="1" ht="12.75" customHeight="1">
      <c r="A99" s="27"/>
      <c r="B99" s="28"/>
      <c r="C99" s="29"/>
      <c r="D99" s="41"/>
      <c r="E99" s="41" t="str">
        <f t="shared" si="1"/>
        <v/>
      </c>
    </row>
    <row r="100" spans="1:5" s="2" customFormat="1" ht="12.75" customHeight="1">
      <c r="A100" s="27"/>
      <c r="B100" s="28"/>
      <c r="C100" s="29"/>
      <c r="D100" s="41"/>
      <c r="E100" s="41" t="str">
        <f t="shared" si="1"/>
        <v/>
      </c>
    </row>
    <row r="101" spans="1:5" s="2" customFormat="1" ht="12.75" customHeight="1">
      <c r="A101" s="27"/>
      <c r="B101" s="28"/>
      <c r="C101" s="29"/>
      <c r="D101" s="41"/>
      <c r="E101" s="41" t="str">
        <f t="shared" si="1"/>
        <v/>
      </c>
    </row>
    <row r="102" spans="1:5" s="2" customFormat="1" ht="12.75" customHeight="1">
      <c r="A102" s="37"/>
      <c r="B102" s="28"/>
      <c r="C102" s="29"/>
      <c r="D102" s="41"/>
      <c r="E102" s="41" t="str">
        <f t="shared" si="1"/>
        <v/>
      </c>
    </row>
    <row r="103" spans="1:5" s="2" customFormat="1" ht="12.75" customHeight="1">
      <c r="A103" s="27"/>
      <c r="B103" s="28"/>
      <c r="C103" s="29"/>
      <c r="D103" s="41"/>
      <c r="E103" s="41" t="str">
        <f t="shared" si="1"/>
        <v/>
      </c>
    </row>
    <row r="104" spans="1:5" s="2" customFormat="1" ht="12.75" customHeight="1">
      <c r="A104" s="27"/>
      <c r="B104" s="28"/>
      <c r="C104" s="29"/>
      <c r="D104" s="41"/>
      <c r="E104" s="41" t="str">
        <f t="shared" si="1"/>
        <v/>
      </c>
    </row>
    <row r="105" spans="1:5" s="2" customFormat="1" ht="12.75" customHeight="1">
      <c r="A105" s="27"/>
      <c r="B105" s="28"/>
      <c r="C105" s="29"/>
      <c r="D105" s="41"/>
      <c r="E105" s="41" t="str">
        <f t="shared" si="1"/>
        <v/>
      </c>
    </row>
    <row r="106" spans="1:5" s="2" customFormat="1" ht="12.75" customHeight="1">
      <c r="A106" s="27"/>
      <c r="B106" s="28"/>
      <c r="C106" s="29"/>
      <c r="D106" s="41"/>
      <c r="E106" s="41" t="str">
        <f t="shared" si="1"/>
        <v/>
      </c>
    </row>
    <row r="107" spans="1:5" s="2" customFormat="1" ht="12.75" customHeight="1">
      <c r="A107" s="27"/>
      <c r="B107" s="28"/>
      <c r="C107" s="29"/>
      <c r="D107" s="41"/>
      <c r="E107" s="41" t="str">
        <f t="shared" si="1"/>
        <v/>
      </c>
    </row>
    <row r="108" spans="1:5" s="2" customFormat="1" ht="12.75" customHeight="1">
      <c r="A108" s="27"/>
      <c r="B108" s="28"/>
      <c r="C108" s="29"/>
      <c r="D108" s="41"/>
      <c r="E108" s="41" t="str">
        <f t="shared" si="1"/>
        <v/>
      </c>
    </row>
    <row r="109" spans="1:5" s="2" customFormat="1" ht="12.75" customHeight="1">
      <c r="A109" s="27"/>
      <c r="B109" s="28"/>
      <c r="C109" s="29"/>
      <c r="D109" s="41"/>
      <c r="E109" s="41" t="str">
        <f t="shared" si="1"/>
        <v/>
      </c>
    </row>
    <row r="110" spans="1:5" s="2" customFormat="1" ht="12.75" customHeight="1">
      <c r="A110" s="27"/>
      <c r="B110" s="28"/>
      <c r="C110" s="29"/>
      <c r="D110" s="41"/>
      <c r="E110" s="41" t="str">
        <f t="shared" si="1"/>
        <v/>
      </c>
    </row>
    <row r="111" spans="1:5" s="2" customFormat="1" ht="12.75" customHeight="1">
      <c r="A111" s="37"/>
      <c r="B111" s="28"/>
      <c r="C111" s="29"/>
      <c r="D111" s="41"/>
      <c r="E111" s="41" t="str">
        <f t="shared" si="1"/>
        <v/>
      </c>
    </row>
    <row r="112" spans="1:5" s="2" customFormat="1" ht="12.75" customHeight="1">
      <c r="A112" s="34"/>
      <c r="B112" s="28"/>
      <c r="C112" s="29"/>
      <c r="D112" s="42"/>
      <c r="E112" s="41" t="str">
        <f t="shared" si="1"/>
        <v/>
      </c>
    </row>
    <row r="113" spans="1:5" s="2" customFormat="1" ht="12.75" customHeight="1">
      <c r="A113" s="27"/>
      <c r="B113" s="28"/>
      <c r="C113" s="29"/>
      <c r="D113" s="42"/>
      <c r="E113" s="41" t="str">
        <f t="shared" si="1"/>
        <v/>
      </c>
    </row>
    <row r="114" spans="1:5" s="2" customFormat="1" ht="12.75" customHeight="1">
      <c r="A114" s="30"/>
      <c r="B114" s="28"/>
      <c r="C114" s="29"/>
      <c r="D114" s="42"/>
      <c r="E114" s="41" t="str">
        <f t="shared" si="1"/>
        <v/>
      </c>
    </row>
    <row r="115" spans="1:5" s="2" customFormat="1" ht="12.75" customHeight="1">
      <c r="A115" s="30"/>
      <c r="B115" s="28"/>
      <c r="C115" s="29"/>
      <c r="D115" s="42"/>
      <c r="E115" s="41" t="str">
        <f t="shared" si="1"/>
        <v/>
      </c>
    </row>
    <row r="116" spans="1:5" s="2" customFormat="1" ht="12.75" customHeight="1">
      <c r="A116" s="37"/>
      <c r="B116" s="28"/>
      <c r="C116" s="29"/>
      <c r="D116" s="42"/>
      <c r="E116" s="41" t="str">
        <f t="shared" si="1"/>
        <v/>
      </c>
    </row>
    <row r="117" spans="1:5" s="2" customFormat="1" ht="12.75" customHeight="1">
      <c r="A117" s="30"/>
      <c r="B117" s="28"/>
      <c r="C117" s="29"/>
      <c r="D117" s="42"/>
      <c r="E117" s="41" t="str">
        <f t="shared" si="1"/>
        <v/>
      </c>
    </row>
    <row r="118" spans="1:5" s="2" customFormat="1" ht="12.75" customHeight="1">
      <c r="A118" s="33"/>
      <c r="B118" s="31"/>
      <c r="C118" s="32"/>
      <c r="D118" s="43"/>
      <c r="E118" s="44"/>
    </row>
  </sheetData>
  <printOptions horizontalCentered="1" gridLines="1"/>
  <pageMargins left="0" right="0" top="0" bottom="0" header="0" footer="0"/>
  <pageSetup paperSize="0" scale="90" orientation="landscape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I28"/>
  <sheetViews>
    <sheetView view="pageBreakPreview" topLeftCell="A14" zoomScaleNormal="100" workbookViewId="0">
      <selection activeCell="F8" sqref="F8"/>
    </sheetView>
  </sheetViews>
  <sheetFormatPr baseColWidth="10" defaultColWidth="10.796875" defaultRowHeight="15.5"/>
  <cols>
    <col min="1" max="1" width="21.3984375" style="70" customWidth="1"/>
    <col min="2" max="2" width="17.796875" style="70" customWidth="1"/>
    <col min="3" max="3" width="21.796875" style="71" customWidth="1"/>
    <col min="4" max="4" width="24.19921875" style="70" customWidth="1"/>
    <col min="5" max="5" width="14.796875" style="70" customWidth="1"/>
    <col min="6" max="6" width="27.3984375" style="70" customWidth="1"/>
    <col min="7" max="16384" width="10.796875" style="70"/>
  </cols>
  <sheetData>
    <row r="3" spans="1:9" ht="12" customHeight="1">
      <c r="A3" s="171"/>
      <c r="B3" s="171"/>
      <c r="C3" s="171"/>
      <c r="D3" s="171"/>
      <c r="E3" s="171"/>
    </row>
    <row r="4" spans="1:9" ht="12" customHeight="1">
      <c r="A4" s="171"/>
      <c r="B4" s="171"/>
      <c r="C4" s="171"/>
      <c r="D4" s="171"/>
      <c r="E4" s="171"/>
    </row>
    <row r="5" spans="1:9" ht="12" customHeight="1">
      <c r="A5" s="171"/>
      <c r="B5" s="171"/>
      <c r="C5" s="171"/>
      <c r="D5" s="171"/>
      <c r="E5" s="171"/>
    </row>
    <row r="7" spans="1:9">
      <c r="F7" s="108">
        <v>44495</v>
      </c>
    </row>
    <row r="8" spans="1:9">
      <c r="F8" s="107" t="s">
        <v>212</v>
      </c>
    </row>
    <row r="10" spans="1:9" ht="75" customHeight="1">
      <c r="A10" s="173" t="s">
        <v>153</v>
      </c>
      <c r="B10" s="171"/>
      <c r="C10" s="171"/>
      <c r="D10" s="171"/>
      <c r="E10" s="171"/>
      <c r="F10" s="171"/>
    </row>
    <row r="11" spans="1:9">
      <c r="A11" s="171" t="s">
        <v>212</v>
      </c>
      <c r="B11" s="171"/>
      <c r="C11" s="171"/>
      <c r="D11" s="171"/>
      <c r="E11" s="171"/>
      <c r="F11" s="171"/>
      <c r="I11" s="67"/>
    </row>
    <row r="12" spans="1:9">
      <c r="B12" s="72"/>
      <c r="D12" s="73"/>
    </row>
    <row r="13" spans="1:9" ht="42" customHeight="1">
      <c r="A13" s="172" t="s">
        <v>141</v>
      </c>
      <c r="B13" s="172"/>
      <c r="C13" s="172"/>
      <c r="D13" s="172"/>
      <c r="E13" s="172"/>
      <c r="F13" s="172"/>
    </row>
    <row r="14" spans="1:9" ht="30" customHeight="1">
      <c r="A14" s="172"/>
      <c r="B14" s="172"/>
      <c r="C14" s="172"/>
      <c r="D14" s="172"/>
      <c r="E14" s="172"/>
      <c r="F14" s="172"/>
      <c r="G14" s="105"/>
      <c r="H14" s="105"/>
      <c r="I14" s="105"/>
    </row>
    <row r="15" spans="1:9" ht="30" customHeight="1">
      <c r="A15" s="74"/>
      <c r="B15" s="74"/>
      <c r="C15" s="74"/>
      <c r="D15" s="74"/>
      <c r="E15" s="74"/>
      <c r="F15" s="74"/>
      <c r="G15" s="105"/>
      <c r="H15" s="105"/>
      <c r="I15" s="105"/>
    </row>
    <row r="16" spans="1:9" ht="22" customHeight="1">
      <c r="B16" s="75" t="s">
        <v>82</v>
      </c>
      <c r="I16" s="106"/>
    </row>
    <row r="18" spans="2:5" ht="24" customHeight="1">
      <c r="B18" s="70" t="s">
        <v>93</v>
      </c>
    </row>
    <row r="19" spans="2:5" ht="31" customHeight="1">
      <c r="B19" s="174" t="s">
        <v>143</v>
      </c>
      <c r="C19" s="174"/>
      <c r="D19" s="174"/>
      <c r="E19" s="174"/>
    </row>
    <row r="20" spans="2:5" ht="24" customHeight="1">
      <c r="B20" s="70" t="s">
        <v>94</v>
      </c>
    </row>
    <row r="21" spans="2:5" ht="24" customHeight="1">
      <c r="B21" s="70" t="s">
        <v>95</v>
      </c>
    </row>
    <row r="22" spans="2:5" s="76" customFormat="1" ht="24" customHeight="1">
      <c r="B22" s="70" t="s">
        <v>96</v>
      </c>
      <c r="C22" s="77"/>
    </row>
    <row r="23" spans="2:5" ht="24" customHeight="1">
      <c r="B23" s="70" t="s">
        <v>154</v>
      </c>
    </row>
    <row r="24" spans="2:5" ht="24" customHeight="1">
      <c r="B24" s="70" t="s">
        <v>97</v>
      </c>
    </row>
    <row r="28" spans="2:5">
      <c r="C28" s="78"/>
    </row>
  </sheetData>
  <mergeCells count="5">
    <mergeCell ref="A3:E5"/>
    <mergeCell ref="A13:F14"/>
    <mergeCell ref="A10:F10"/>
    <mergeCell ref="A11:F11"/>
    <mergeCell ref="B19:E19"/>
  </mergeCells>
  <phoneticPr fontId="6" type="noConversion"/>
  <printOptions horizontalCentered="1"/>
  <pageMargins left="0.25" right="0.25" top="0.75" bottom="0.75" header="0.3" footer="0.3"/>
  <pageSetup paperSize="9" scale="79" orientation="portrait" r:id="rId1"/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49"/>
  <sheetViews>
    <sheetView tabSelected="1" view="pageBreakPreview" topLeftCell="A116" zoomScale="122" zoomScaleNormal="96" zoomScaleSheetLayoutView="122" workbookViewId="0">
      <selection activeCell="E75" sqref="E75:E86"/>
    </sheetView>
  </sheetViews>
  <sheetFormatPr baseColWidth="10" defaultColWidth="10.796875" defaultRowHeight="13"/>
  <cols>
    <col min="1" max="1" width="12.19921875" style="46" customWidth="1"/>
    <col min="2" max="2" width="86.59765625" style="53" customWidth="1"/>
    <col min="3" max="4" width="10.796875" style="46" customWidth="1"/>
    <col min="5" max="5" width="11.19921875" style="125" customWidth="1"/>
    <col min="6" max="6" width="10.19921875" style="94" bestFit="1" customWidth="1"/>
    <col min="7" max="7" width="16" style="46" customWidth="1"/>
    <col min="8" max="8" width="13.19921875" style="46" customWidth="1"/>
    <col min="9" max="9" width="11.19921875" style="45" customWidth="1"/>
    <col min="10" max="13" width="10.796875" style="46"/>
    <col min="14" max="14" width="15.796875" style="46" customWidth="1"/>
    <col min="15" max="15" width="19.796875" style="46" customWidth="1"/>
    <col min="16" max="256" width="10.796875" style="46"/>
    <col min="257" max="257" width="10.3984375" style="46" customWidth="1"/>
    <col min="258" max="258" width="106.796875" style="46" customWidth="1"/>
    <col min="259" max="259" width="10.796875" style="46" customWidth="1"/>
    <col min="260" max="261" width="11.19921875" style="46" customWidth="1"/>
    <col min="262" max="262" width="14.796875" style="46" customWidth="1"/>
    <col min="263" max="263" width="22.19921875" style="46" customWidth="1"/>
    <col min="264" max="264" width="10.796875" style="46" customWidth="1"/>
    <col min="265" max="265" width="18" style="46" customWidth="1"/>
    <col min="266" max="512" width="10.796875" style="46"/>
    <col min="513" max="513" width="10.3984375" style="46" customWidth="1"/>
    <col min="514" max="514" width="106.796875" style="46" customWidth="1"/>
    <col min="515" max="515" width="10.796875" style="46" customWidth="1"/>
    <col min="516" max="517" width="11.19921875" style="46" customWidth="1"/>
    <col min="518" max="518" width="14.796875" style="46" customWidth="1"/>
    <col min="519" max="519" width="22.19921875" style="46" customWidth="1"/>
    <col min="520" max="520" width="10.796875" style="46" customWidth="1"/>
    <col min="521" max="521" width="18" style="46" customWidth="1"/>
    <col min="522" max="768" width="10.796875" style="46"/>
    <col min="769" max="769" width="10.3984375" style="46" customWidth="1"/>
    <col min="770" max="770" width="106.796875" style="46" customWidth="1"/>
    <col min="771" max="771" width="10.796875" style="46" customWidth="1"/>
    <col min="772" max="773" width="11.19921875" style="46" customWidth="1"/>
    <col min="774" max="774" width="14.796875" style="46" customWidth="1"/>
    <col min="775" max="775" width="22.19921875" style="46" customWidth="1"/>
    <col min="776" max="776" width="10.796875" style="46" customWidth="1"/>
    <col min="777" max="777" width="18" style="46" customWidth="1"/>
    <col min="778" max="1024" width="10.796875" style="46"/>
    <col min="1025" max="1025" width="10.3984375" style="46" customWidth="1"/>
    <col min="1026" max="1026" width="106.796875" style="46" customWidth="1"/>
    <col min="1027" max="1027" width="10.796875" style="46" customWidth="1"/>
    <col min="1028" max="1029" width="11.19921875" style="46" customWidth="1"/>
    <col min="1030" max="1030" width="14.796875" style="46" customWidth="1"/>
    <col min="1031" max="1031" width="22.19921875" style="46" customWidth="1"/>
    <col min="1032" max="1032" width="10.796875" style="46" customWidth="1"/>
    <col min="1033" max="1033" width="18" style="46" customWidth="1"/>
    <col min="1034" max="1280" width="10.796875" style="46"/>
    <col min="1281" max="1281" width="10.3984375" style="46" customWidth="1"/>
    <col min="1282" max="1282" width="106.796875" style="46" customWidth="1"/>
    <col min="1283" max="1283" width="10.796875" style="46" customWidth="1"/>
    <col min="1284" max="1285" width="11.19921875" style="46" customWidth="1"/>
    <col min="1286" max="1286" width="14.796875" style="46" customWidth="1"/>
    <col min="1287" max="1287" width="22.19921875" style="46" customWidth="1"/>
    <col min="1288" max="1288" width="10.796875" style="46" customWidth="1"/>
    <col min="1289" max="1289" width="18" style="46" customWidth="1"/>
    <col min="1290" max="1536" width="10.796875" style="46"/>
    <col min="1537" max="1537" width="10.3984375" style="46" customWidth="1"/>
    <col min="1538" max="1538" width="106.796875" style="46" customWidth="1"/>
    <col min="1539" max="1539" width="10.796875" style="46" customWidth="1"/>
    <col min="1540" max="1541" width="11.19921875" style="46" customWidth="1"/>
    <col min="1542" max="1542" width="14.796875" style="46" customWidth="1"/>
    <col min="1543" max="1543" width="22.19921875" style="46" customWidth="1"/>
    <col min="1544" max="1544" width="10.796875" style="46" customWidth="1"/>
    <col min="1545" max="1545" width="18" style="46" customWidth="1"/>
    <col min="1546" max="1792" width="10.796875" style="46"/>
    <col min="1793" max="1793" width="10.3984375" style="46" customWidth="1"/>
    <col min="1794" max="1794" width="106.796875" style="46" customWidth="1"/>
    <col min="1795" max="1795" width="10.796875" style="46" customWidth="1"/>
    <col min="1796" max="1797" width="11.19921875" style="46" customWidth="1"/>
    <col min="1798" max="1798" width="14.796875" style="46" customWidth="1"/>
    <col min="1799" max="1799" width="22.19921875" style="46" customWidth="1"/>
    <col min="1800" max="1800" width="10.796875" style="46" customWidth="1"/>
    <col min="1801" max="1801" width="18" style="46" customWidth="1"/>
    <col min="1802" max="2048" width="10.796875" style="46"/>
    <col min="2049" max="2049" width="10.3984375" style="46" customWidth="1"/>
    <col min="2050" max="2050" width="106.796875" style="46" customWidth="1"/>
    <col min="2051" max="2051" width="10.796875" style="46" customWidth="1"/>
    <col min="2052" max="2053" width="11.19921875" style="46" customWidth="1"/>
    <col min="2054" max="2054" width="14.796875" style="46" customWidth="1"/>
    <col min="2055" max="2055" width="22.19921875" style="46" customWidth="1"/>
    <col min="2056" max="2056" width="10.796875" style="46" customWidth="1"/>
    <col min="2057" max="2057" width="18" style="46" customWidth="1"/>
    <col min="2058" max="2304" width="10.796875" style="46"/>
    <col min="2305" max="2305" width="10.3984375" style="46" customWidth="1"/>
    <col min="2306" max="2306" width="106.796875" style="46" customWidth="1"/>
    <col min="2307" max="2307" width="10.796875" style="46" customWidth="1"/>
    <col min="2308" max="2309" width="11.19921875" style="46" customWidth="1"/>
    <col min="2310" max="2310" width="14.796875" style="46" customWidth="1"/>
    <col min="2311" max="2311" width="22.19921875" style="46" customWidth="1"/>
    <col min="2312" max="2312" width="10.796875" style="46" customWidth="1"/>
    <col min="2313" max="2313" width="18" style="46" customWidth="1"/>
    <col min="2314" max="2560" width="10.796875" style="46"/>
    <col min="2561" max="2561" width="10.3984375" style="46" customWidth="1"/>
    <col min="2562" max="2562" width="106.796875" style="46" customWidth="1"/>
    <col min="2563" max="2563" width="10.796875" style="46" customWidth="1"/>
    <col min="2564" max="2565" width="11.19921875" style="46" customWidth="1"/>
    <col min="2566" max="2566" width="14.796875" style="46" customWidth="1"/>
    <col min="2567" max="2567" width="22.19921875" style="46" customWidth="1"/>
    <col min="2568" max="2568" width="10.796875" style="46" customWidth="1"/>
    <col min="2569" max="2569" width="18" style="46" customWidth="1"/>
    <col min="2570" max="2816" width="10.796875" style="46"/>
    <col min="2817" max="2817" width="10.3984375" style="46" customWidth="1"/>
    <col min="2818" max="2818" width="106.796875" style="46" customWidth="1"/>
    <col min="2819" max="2819" width="10.796875" style="46" customWidth="1"/>
    <col min="2820" max="2821" width="11.19921875" style="46" customWidth="1"/>
    <col min="2822" max="2822" width="14.796875" style="46" customWidth="1"/>
    <col min="2823" max="2823" width="22.19921875" style="46" customWidth="1"/>
    <col min="2824" max="2824" width="10.796875" style="46" customWidth="1"/>
    <col min="2825" max="2825" width="18" style="46" customWidth="1"/>
    <col min="2826" max="3072" width="10.796875" style="46"/>
    <col min="3073" max="3073" width="10.3984375" style="46" customWidth="1"/>
    <col min="3074" max="3074" width="106.796875" style="46" customWidth="1"/>
    <col min="3075" max="3075" width="10.796875" style="46" customWidth="1"/>
    <col min="3076" max="3077" width="11.19921875" style="46" customWidth="1"/>
    <col min="3078" max="3078" width="14.796875" style="46" customWidth="1"/>
    <col min="3079" max="3079" width="22.19921875" style="46" customWidth="1"/>
    <col min="3080" max="3080" width="10.796875" style="46" customWidth="1"/>
    <col min="3081" max="3081" width="18" style="46" customWidth="1"/>
    <col min="3082" max="3328" width="10.796875" style="46"/>
    <col min="3329" max="3329" width="10.3984375" style="46" customWidth="1"/>
    <col min="3330" max="3330" width="106.796875" style="46" customWidth="1"/>
    <col min="3331" max="3331" width="10.796875" style="46" customWidth="1"/>
    <col min="3332" max="3333" width="11.19921875" style="46" customWidth="1"/>
    <col min="3334" max="3334" width="14.796875" style="46" customWidth="1"/>
    <col min="3335" max="3335" width="22.19921875" style="46" customWidth="1"/>
    <col min="3336" max="3336" width="10.796875" style="46" customWidth="1"/>
    <col min="3337" max="3337" width="18" style="46" customWidth="1"/>
    <col min="3338" max="3584" width="10.796875" style="46"/>
    <col min="3585" max="3585" width="10.3984375" style="46" customWidth="1"/>
    <col min="3586" max="3586" width="106.796875" style="46" customWidth="1"/>
    <col min="3587" max="3587" width="10.796875" style="46" customWidth="1"/>
    <col min="3588" max="3589" width="11.19921875" style="46" customWidth="1"/>
    <col min="3590" max="3590" width="14.796875" style="46" customWidth="1"/>
    <col min="3591" max="3591" width="22.19921875" style="46" customWidth="1"/>
    <col min="3592" max="3592" width="10.796875" style="46" customWidth="1"/>
    <col min="3593" max="3593" width="18" style="46" customWidth="1"/>
    <col min="3594" max="3840" width="10.796875" style="46"/>
    <col min="3841" max="3841" width="10.3984375" style="46" customWidth="1"/>
    <col min="3842" max="3842" width="106.796875" style="46" customWidth="1"/>
    <col min="3843" max="3843" width="10.796875" style="46" customWidth="1"/>
    <col min="3844" max="3845" width="11.19921875" style="46" customWidth="1"/>
    <col min="3846" max="3846" width="14.796875" style="46" customWidth="1"/>
    <col min="3847" max="3847" width="22.19921875" style="46" customWidth="1"/>
    <col min="3848" max="3848" width="10.796875" style="46" customWidth="1"/>
    <col min="3849" max="3849" width="18" style="46" customWidth="1"/>
    <col min="3850" max="4096" width="10.796875" style="46"/>
    <col min="4097" max="4097" width="10.3984375" style="46" customWidth="1"/>
    <col min="4098" max="4098" width="106.796875" style="46" customWidth="1"/>
    <col min="4099" max="4099" width="10.796875" style="46" customWidth="1"/>
    <col min="4100" max="4101" width="11.19921875" style="46" customWidth="1"/>
    <col min="4102" max="4102" width="14.796875" style="46" customWidth="1"/>
    <col min="4103" max="4103" width="22.19921875" style="46" customWidth="1"/>
    <col min="4104" max="4104" width="10.796875" style="46" customWidth="1"/>
    <col min="4105" max="4105" width="18" style="46" customWidth="1"/>
    <col min="4106" max="4352" width="10.796875" style="46"/>
    <col min="4353" max="4353" width="10.3984375" style="46" customWidth="1"/>
    <col min="4354" max="4354" width="106.796875" style="46" customWidth="1"/>
    <col min="4355" max="4355" width="10.796875" style="46" customWidth="1"/>
    <col min="4356" max="4357" width="11.19921875" style="46" customWidth="1"/>
    <col min="4358" max="4358" width="14.796875" style="46" customWidth="1"/>
    <col min="4359" max="4359" width="22.19921875" style="46" customWidth="1"/>
    <col min="4360" max="4360" width="10.796875" style="46" customWidth="1"/>
    <col min="4361" max="4361" width="18" style="46" customWidth="1"/>
    <col min="4362" max="4608" width="10.796875" style="46"/>
    <col min="4609" max="4609" width="10.3984375" style="46" customWidth="1"/>
    <col min="4610" max="4610" width="106.796875" style="46" customWidth="1"/>
    <col min="4611" max="4611" width="10.796875" style="46" customWidth="1"/>
    <col min="4612" max="4613" width="11.19921875" style="46" customWidth="1"/>
    <col min="4614" max="4614" width="14.796875" style="46" customWidth="1"/>
    <col min="4615" max="4615" width="22.19921875" style="46" customWidth="1"/>
    <col min="4616" max="4616" width="10.796875" style="46" customWidth="1"/>
    <col min="4617" max="4617" width="18" style="46" customWidth="1"/>
    <col min="4618" max="4864" width="10.796875" style="46"/>
    <col min="4865" max="4865" width="10.3984375" style="46" customWidth="1"/>
    <col min="4866" max="4866" width="106.796875" style="46" customWidth="1"/>
    <col min="4867" max="4867" width="10.796875" style="46" customWidth="1"/>
    <col min="4868" max="4869" width="11.19921875" style="46" customWidth="1"/>
    <col min="4870" max="4870" width="14.796875" style="46" customWidth="1"/>
    <col min="4871" max="4871" width="22.19921875" style="46" customWidth="1"/>
    <col min="4872" max="4872" width="10.796875" style="46" customWidth="1"/>
    <col min="4873" max="4873" width="18" style="46" customWidth="1"/>
    <col min="4874" max="5120" width="10.796875" style="46"/>
    <col min="5121" max="5121" width="10.3984375" style="46" customWidth="1"/>
    <col min="5122" max="5122" width="106.796875" style="46" customWidth="1"/>
    <col min="5123" max="5123" width="10.796875" style="46" customWidth="1"/>
    <col min="5124" max="5125" width="11.19921875" style="46" customWidth="1"/>
    <col min="5126" max="5126" width="14.796875" style="46" customWidth="1"/>
    <col min="5127" max="5127" width="22.19921875" style="46" customWidth="1"/>
    <col min="5128" max="5128" width="10.796875" style="46" customWidth="1"/>
    <col min="5129" max="5129" width="18" style="46" customWidth="1"/>
    <col min="5130" max="5376" width="10.796875" style="46"/>
    <col min="5377" max="5377" width="10.3984375" style="46" customWidth="1"/>
    <col min="5378" max="5378" width="106.796875" style="46" customWidth="1"/>
    <col min="5379" max="5379" width="10.796875" style="46" customWidth="1"/>
    <col min="5380" max="5381" width="11.19921875" style="46" customWidth="1"/>
    <col min="5382" max="5382" width="14.796875" style="46" customWidth="1"/>
    <col min="5383" max="5383" width="22.19921875" style="46" customWidth="1"/>
    <col min="5384" max="5384" width="10.796875" style="46" customWidth="1"/>
    <col min="5385" max="5385" width="18" style="46" customWidth="1"/>
    <col min="5386" max="5632" width="10.796875" style="46"/>
    <col min="5633" max="5633" width="10.3984375" style="46" customWidth="1"/>
    <col min="5634" max="5634" width="106.796875" style="46" customWidth="1"/>
    <col min="5635" max="5635" width="10.796875" style="46" customWidth="1"/>
    <col min="5636" max="5637" width="11.19921875" style="46" customWidth="1"/>
    <col min="5638" max="5638" width="14.796875" style="46" customWidth="1"/>
    <col min="5639" max="5639" width="22.19921875" style="46" customWidth="1"/>
    <col min="5640" max="5640" width="10.796875" style="46" customWidth="1"/>
    <col min="5641" max="5641" width="18" style="46" customWidth="1"/>
    <col min="5642" max="5888" width="10.796875" style="46"/>
    <col min="5889" max="5889" width="10.3984375" style="46" customWidth="1"/>
    <col min="5890" max="5890" width="106.796875" style="46" customWidth="1"/>
    <col min="5891" max="5891" width="10.796875" style="46" customWidth="1"/>
    <col min="5892" max="5893" width="11.19921875" style="46" customWidth="1"/>
    <col min="5894" max="5894" width="14.796875" style="46" customWidth="1"/>
    <col min="5895" max="5895" width="22.19921875" style="46" customWidth="1"/>
    <col min="5896" max="5896" width="10.796875" style="46" customWidth="1"/>
    <col min="5897" max="5897" width="18" style="46" customWidth="1"/>
    <col min="5898" max="6144" width="10.796875" style="46"/>
    <col min="6145" max="6145" width="10.3984375" style="46" customWidth="1"/>
    <col min="6146" max="6146" width="106.796875" style="46" customWidth="1"/>
    <col min="6147" max="6147" width="10.796875" style="46" customWidth="1"/>
    <col min="6148" max="6149" width="11.19921875" style="46" customWidth="1"/>
    <col min="6150" max="6150" width="14.796875" style="46" customWidth="1"/>
    <col min="6151" max="6151" width="22.19921875" style="46" customWidth="1"/>
    <col min="6152" max="6152" width="10.796875" style="46" customWidth="1"/>
    <col min="6153" max="6153" width="18" style="46" customWidth="1"/>
    <col min="6154" max="6400" width="10.796875" style="46"/>
    <col min="6401" max="6401" width="10.3984375" style="46" customWidth="1"/>
    <col min="6402" max="6402" width="106.796875" style="46" customWidth="1"/>
    <col min="6403" max="6403" width="10.796875" style="46" customWidth="1"/>
    <col min="6404" max="6405" width="11.19921875" style="46" customWidth="1"/>
    <col min="6406" max="6406" width="14.796875" style="46" customWidth="1"/>
    <col min="6407" max="6407" width="22.19921875" style="46" customWidth="1"/>
    <col min="6408" max="6408" width="10.796875" style="46" customWidth="1"/>
    <col min="6409" max="6409" width="18" style="46" customWidth="1"/>
    <col min="6410" max="6656" width="10.796875" style="46"/>
    <col min="6657" max="6657" width="10.3984375" style="46" customWidth="1"/>
    <col min="6658" max="6658" width="106.796875" style="46" customWidth="1"/>
    <col min="6659" max="6659" width="10.796875" style="46" customWidth="1"/>
    <col min="6660" max="6661" width="11.19921875" style="46" customWidth="1"/>
    <col min="6662" max="6662" width="14.796875" style="46" customWidth="1"/>
    <col min="6663" max="6663" width="22.19921875" style="46" customWidth="1"/>
    <col min="6664" max="6664" width="10.796875" style="46" customWidth="1"/>
    <col min="6665" max="6665" width="18" style="46" customWidth="1"/>
    <col min="6666" max="6912" width="10.796875" style="46"/>
    <col min="6913" max="6913" width="10.3984375" style="46" customWidth="1"/>
    <col min="6914" max="6914" width="106.796875" style="46" customWidth="1"/>
    <col min="6915" max="6915" width="10.796875" style="46" customWidth="1"/>
    <col min="6916" max="6917" width="11.19921875" style="46" customWidth="1"/>
    <col min="6918" max="6918" width="14.796875" style="46" customWidth="1"/>
    <col min="6919" max="6919" width="22.19921875" style="46" customWidth="1"/>
    <col min="6920" max="6920" width="10.796875" style="46" customWidth="1"/>
    <col min="6921" max="6921" width="18" style="46" customWidth="1"/>
    <col min="6922" max="7168" width="10.796875" style="46"/>
    <col min="7169" max="7169" width="10.3984375" style="46" customWidth="1"/>
    <col min="7170" max="7170" width="106.796875" style="46" customWidth="1"/>
    <col min="7171" max="7171" width="10.796875" style="46" customWidth="1"/>
    <col min="7172" max="7173" width="11.19921875" style="46" customWidth="1"/>
    <col min="7174" max="7174" width="14.796875" style="46" customWidth="1"/>
    <col min="7175" max="7175" width="22.19921875" style="46" customWidth="1"/>
    <col min="7176" max="7176" width="10.796875" style="46" customWidth="1"/>
    <col min="7177" max="7177" width="18" style="46" customWidth="1"/>
    <col min="7178" max="7424" width="10.796875" style="46"/>
    <col min="7425" max="7425" width="10.3984375" style="46" customWidth="1"/>
    <col min="7426" max="7426" width="106.796875" style="46" customWidth="1"/>
    <col min="7427" max="7427" width="10.796875" style="46" customWidth="1"/>
    <col min="7428" max="7429" width="11.19921875" style="46" customWidth="1"/>
    <col min="7430" max="7430" width="14.796875" style="46" customWidth="1"/>
    <col min="7431" max="7431" width="22.19921875" style="46" customWidth="1"/>
    <col min="7432" max="7432" width="10.796875" style="46" customWidth="1"/>
    <col min="7433" max="7433" width="18" style="46" customWidth="1"/>
    <col min="7434" max="7680" width="10.796875" style="46"/>
    <col min="7681" max="7681" width="10.3984375" style="46" customWidth="1"/>
    <col min="7682" max="7682" width="106.796875" style="46" customWidth="1"/>
    <col min="7683" max="7683" width="10.796875" style="46" customWidth="1"/>
    <col min="7684" max="7685" width="11.19921875" style="46" customWidth="1"/>
    <col min="7686" max="7686" width="14.796875" style="46" customWidth="1"/>
    <col min="7687" max="7687" width="22.19921875" style="46" customWidth="1"/>
    <col min="7688" max="7688" width="10.796875" style="46" customWidth="1"/>
    <col min="7689" max="7689" width="18" style="46" customWidth="1"/>
    <col min="7690" max="7936" width="10.796875" style="46"/>
    <col min="7937" max="7937" width="10.3984375" style="46" customWidth="1"/>
    <col min="7938" max="7938" width="106.796875" style="46" customWidth="1"/>
    <col min="7939" max="7939" width="10.796875" style="46" customWidth="1"/>
    <col min="7940" max="7941" width="11.19921875" style="46" customWidth="1"/>
    <col min="7942" max="7942" width="14.796875" style="46" customWidth="1"/>
    <col min="7943" max="7943" width="22.19921875" style="46" customWidth="1"/>
    <col min="7944" max="7944" width="10.796875" style="46" customWidth="1"/>
    <col min="7945" max="7945" width="18" style="46" customWidth="1"/>
    <col min="7946" max="8192" width="10.796875" style="46"/>
    <col min="8193" max="8193" width="10.3984375" style="46" customWidth="1"/>
    <col min="8194" max="8194" width="106.796875" style="46" customWidth="1"/>
    <col min="8195" max="8195" width="10.796875" style="46" customWidth="1"/>
    <col min="8196" max="8197" width="11.19921875" style="46" customWidth="1"/>
    <col min="8198" max="8198" width="14.796875" style="46" customWidth="1"/>
    <col min="8199" max="8199" width="22.19921875" style="46" customWidth="1"/>
    <col min="8200" max="8200" width="10.796875" style="46" customWidth="1"/>
    <col min="8201" max="8201" width="18" style="46" customWidth="1"/>
    <col min="8202" max="8448" width="10.796875" style="46"/>
    <col min="8449" max="8449" width="10.3984375" style="46" customWidth="1"/>
    <col min="8450" max="8450" width="106.796875" style="46" customWidth="1"/>
    <col min="8451" max="8451" width="10.796875" style="46" customWidth="1"/>
    <col min="8452" max="8453" width="11.19921875" style="46" customWidth="1"/>
    <col min="8454" max="8454" width="14.796875" style="46" customWidth="1"/>
    <col min="8455" max="8455" width="22.19921875" style="46" customWidth="1"/>
    <col min="8456" max="8456" width="10.796875" style="46" customWidth="1"/>
    <col min="8457" max="8457" width="18" style="46" customWidth="1"/>
    <col min="8458" max="8704" width="10.796875" style="46"/>
    <col min="8705" max="8705" width="10.3984375" style="46" customWidth="1"/>
    <col min="8706" max="8706" width="106.796875" style="46" customWidth="1"/>
    <col min="8707" max="8707" width="10.796875" style="46" customWidth="1"/>
    <col min="8708" max="8709" width="11.19921875" style="46" customWidth="1"/>
    <col min="8710" max="8710" width="14.796875" style="46" customWidth="1"/>
    <col min="8711" max="8711" width="22.19921875" style="46" customWidth="1"/>
    <col min="8712" max="8712" width="10.796875" style="46" customWidth="1"/>
    <col min="8713" max="8713" width="18" style="46" customWidth="1"/>
    <col min="8714" max="8960" width="10.796875" style="46"/>
    <col min="8961" max="8961" width="10.3984375" style="46" customWidth="1"/>
    <col min="8962" max="8962" width="106.796875" style="46" customWidth="1"/>
    <col min="8963" max="8963" width="10.796875" style="46" customWidth="1"/>
    <col min="8964" max="8965" width="11.19921875" style="46" customWidth="1"/>
    <col min="8966" max="8966" width="14.796875" style="46" customWidth="1"/>
    <col min="8967" max="8967" width="22.19921875" style="46" customWidth="1"/>
    <col min="8968" max="8968" width="10.796875" style="46" customWidth="1"/>
    <col min="8969" max="8969" width="18" style="46" customWidth="1"/>
    <col min="8970" max="9216" width="10.796875" style="46"/>
    <col min="9217" max="9217" width="10.3984375" style="46" customWidth="1"/>
    <col min="9218" max="9218" width="106.796875" style="46" customWidth="1"/>
    <col min="9219" max="9219" width="10.796875" style="46" customWidth="1"/>
    <col min="9220" max="9221" width="11.19921875" style="46" customWidth="1"/>
    <col min="9222" max="9222" width="14.796875" style="46" customWidth="1"/>
    <col min="9223" max="9223" width="22.19921875" style="46" customWidth="1"/>
    <col min="9224" max="9224" width="10.796875" style="46" customWidth="1"/>
    <col min="9225" max="9225" width="18" style="46" customWidth="1"/>
    <col min="9226" max="9472" width="10.796875" style="46"/>
    <col min="9473" max="9473" width="10.3984375" style="46" customWidth="1"/>
    <col min="9474" max="9474" width="106.796875" style="46" customWidth="1"/>
    <col min="9475" max="9475" width="10.796875" style="46" customWidth="1"/>
    <col min="9476" max="9477" width="11.19921875" style="46" customWidth="1"/>
    <col min="9478" max="9478" width="14.796875" style="46" customWidth="1"/>
    <col min="9479" max="9479" width="22.19921875" style="46" customWidth="1"/>
    <col min="9480" max="9480" width="10.796875" style="46" customWidth="1"/>
    <col min="9481" max="9481" width="18" style="46" customWidth="1"/>
    <col min="9482" max="9728" width="10.796875" style="46"/>
    <col min="9729" max="9729" width="10.3984375" style="46" customWidth="1"/>
    <col min="9730" max="9730" width="106.796875" style="46" customWidth="1"/>
    <col min="9731" max="9731" width="10.796875" style="46" customWidth="1"/>
    <col min="9732" max="9733" width="11.19921875" style="46" customWidth="1"/>
    <col min="9734" max="9734" width="14.796875" style="46" customWidth="1"/>
    <col min="9735" max="9735" width="22.19921875" style="46" customWidth="1"/>
    <col min="9736" max="9736" width="10.796875" style="46" customWidth="1"/>
    <col min="9737" max="9737" width="18" style="46" customWidth="1"/>
    <col min="9738" max="9984" width="10.796875" style="46"/>
    <col min="9985" max="9985" width="10.3984375" style="46" customWidth="1"/>
    <col min="9986" max="9986" width="106.796875" style="46" customWidth="1"/>
    <col min="9987" max="9987" width="10.796875" style="46" customWidth="1"/>
    <col min="9988" max="9989" width="11.19921875" style="46" customWidth="1"/>
    <col min="9990" max="9990" width="14.796875" style="46" customWidth="1"/>
    <col min="9991" max="9991" width="22.19921875" style="46" customWidth="1"/>
    <col min="9992" max="9992" width="10.796875" style="46" customWidth="1"/>
    <col min="9993" max="9993" width="18" style="46" customWidth="1"/>
    <col min="9994" max="10240" width="10.796875" style="46"/>
    <col min="10241" max="10241" width="10.3984375" style="46" customWidth="1"/>
    <col min="10242" max="10242" width="106.796875" style="46" customWidth="1"/>
    <col min="10243" max="10243" width="10.796875" style="46" customWidth="1"/>
    <col min="10244" max="10245" width="11.19921875" style="46" customWidth="1"/>
    <col min="10246" max="10246" width="14.796875" style="46" customWidth="1"/>
    <col min="10247" max="10247" width="22.19921875" style="46" customWidth="1"/>
    <col min="10248" max="10248" width="10.796875" style="46" customWidth="1"/>
    <col min="10249" max="10249" width="18" style="46" customWidth="1"/>
    <col min="10250" max="10496" width="10.796875" style="46"/>
    <col min="10497" max="10497" width="10.3984375" style="46" customWidth="1"/>
    <col min="10498" max="10498" width="106.796875" style="46" customWidth="1"/>
    <col min="10499" max="10499" width="10.796875" style="46" customWidth="1"/>
    <col min="10500" max="10501" width="11.19921875" style="46" customWidth="1"/>
    <col min="10502" max="10502" width="14.796875" style="46" customWidth="1"/>
    <col min="10503" max="10503" width="22.19921875" style="46" customWidth="1"/>
    <col min="10504" max="10504" width="10.796875" style="46" customWidth="1"/>
    <col min="10505" max="10505" width="18" style="46" customWidth="1"/>
    <col min="10506" max="10752" width="10.796875" style="46"/>
    <col min="10753" max="10753" width="10.3984375" style="46" customWidth="1"/>
    <col min="10754" max="10754" width="106.796875" style="46" customWidth="1"/>
    <col min="10755" max="10755" width="10.796875" style="46" customWidth="1"/>
    <col min="10756" max="10757" width="11.19921875" style="46" customWidth="1"/>
    <col min="10758" max="10758" width="14.796875" style="46" customWidth="1"/>
    <col min="10759" max="10759" width="22.19921875" style="46" customWidth="1"/>
    <col min="10760" max="10760" width="10.796875" style="46" customWidth="1"/>
    <col min="10761" max="10761" width="18" style="46" customWidth="1"/>
    <col min="10762" max="11008" width="10.796875" style="46"/>
    <col min="11009" max="11009" width="10.3984375" style="46" customWidth="1"/>
    <col min="11010" max="11010" width="106.796875" style="46" customWidth="1"/>
    <col min="11011" max="11011" width="10.796875" style="46" customWidth="1"/>
    <col min="11012" max="11013" width="11.19921875" style="46" customWidth="1"/>
    <col min="11014" max="11014" width="14.796875" style="46" customWidth="1"/>
    <col min="11015" max="11015" width="22.19921875" style="46" customWidth="1"/>
    <col min="11016" max="11016" width="10.796875" style="46" customWidth="1"/>
    <col min="11017" max="11017" width="18" style="46" customWidth="1"/>
    <col min="11018" max="11264" width="10.796875" style="46"/>
    <col min="11265" max="11265" width="10.3984375" style="46" customWidth="1"/>
    <col min="11266" max="11266" width="106.796875" style="46" customWidth="1"/>
    <col min="11267" max="11267" width="10.796875" style="46" customWidth="1"/>
    <col min="11268" max="11269" width="11.19921875" style="46" customWidth="1"/>
    <col min="11270" max="11270" width="14.796875" style="46" customWidth="1"/>
    <col min="11271" max="11271" width="22.19921875" style="46" customWidth="1"/>
    <col min="11272" max="11272" width="10.796875" style="46" customWidth="1"/>
    <col min="11273" max="11273" width="18" style="46" customWidth="1"/>
    <col min="11274" max="11520" width="10.796875" style="46"/>
    <col min="11521" max="11521" width="10.3984375" style="46" customWidth="1"/>
    <col min="11522" max="11522" width="106.796875" style="46" customWidth="1"/>
    <col min="11523" max="11523" width="10.796875" style="46" customWidth="1"/>
    <col min="11524" max="11525" width="11.19921875" style="46" customWidth="1"/>
    <col min="11526" max="11526" width="14.796875" style="46" customWidth="1"/>
    <col min="11527" max="11527" width="22.19921875" style="46" customWidth="1"/>
    <col min="11528" max="11528" width="10.796875" style="46" customWidth="1"/>
    <col min="11529" max="11529" width="18" style="46" customWidth="1"/>
    <col min="11530" max="11776" width="10.796875" style="46"/>
    <col min="11777" max="11777" width="10.3984375" style="46" customWidth="1"/>
    <col min="11778" max="11778" width="106.796875" style="46" customWidth="1"/>
    <col min="11779" max="11779" width="10.796875" style="46" customWidth="1"/>
    <col min="11780" max="11781" width="11.19921875" style="46" customWidth="1"/>
    <col min="11782" max="11782" width="14.796875" style="46" customWidth="1"/>
    <col min="11783" max="11783" width="22.19921875" style="46" customWidth="1"/>
    <col min="11784" max="11784" width="10.796875" style="46" customWidth="1"/>
    <col min="11785" max="11785" width="18" style="46" customWidth="1"/>
    <col min="11786" max="12032" width="10.796875" style="46"/>
    <col min="12033" max="12033" width="10.3984375" style="46" customWidth="1"/>
    <col min="12034" max="12034" width="106.796875" style="46" customWidth="1"/>
    <col min="12035" max="12035" width="10.796875" style="46" customWidth="1"/>
    <col min="12036" max="12037" width="11.19921875" style="46" customWidth="1"/>
    <col min="12038" max="12038" width="14.796875" style="46" customWidth="1"/>
    <col min="12039" max="12039" width="22.19921875" style="46" customWidth="1"/>
    <col min="12040" max="12040" width="10.796875" style="46" customWidth="1"/>
    <col min="12041" max="12041" width="18" style="46" customWidth="1"/>
    <col min="12042" max="12288" width="10.796875" style="46"/>
    <col min="12289" max="12289" width="10.3984375" style="46" customWidth="1"/>
    <col min="12290" max="12290" width="106.796875" style="46" customWidth="1"/>
    <col min="12291" max="12291" width="10.796875" style="46" customWidth="1"/>
    <col min="12292" max="12293" width="11.19921875" style="46" customWidth="1"/>
    <col min="12294" max="12294" width="14.796875" style="46" customWidth="1"/>
    <col min="12295" max="12295" width="22.19921875" style="46" customWidth="1"/>
    <col min="12296" max="12296" width="10.796875" style="46" customWidth="1"/>
    <col min="12297" max="12297" width="18" style="46" customWidth="1"/>
    <col min="12298" max="12544" width="10.796875" style="46"/>
    <col min="12545" max="12545" width="10.3984375" style="46" customWidth="1"/>
    <col min="12546" max="12546" width="106.796875" style="46" customWidth="1"/>
    <col min="12547" max="12547" width="10.796875" style="46" customWidth="1"/>
    <col min="12548" max="12549" width="11.19921875" style="46" customWidth="1"/>
    <col min="12550" max="12550" width="14.796875" style="46" customWidth="1"/>
    <col min="12551" max="12551" width="22.19921875" style="46" customWidth="1"/>
    <col min="12552" max="12552" width="10.796875" style="46" customWidth="1"/>
    <col min="12553" max="12553" width="18" style="46" customWidth="1"/>
    <col min="12554" max="12800" width="10.796875" style="46"/>
    <col min="12801" max="12801" width="10.3984375" style="46" customWidth="1"/>
    <col min="12802" max="12802" width="106.796875" style="46" customWidth="1"/>
    <col min="12803" max="12803" width="10.796875" style="46" customWidth="1"/>
    <col min="12804" max="12805" width="11.19921875" style="46" customWidth="1"/>
    <col min="12806" max="12806" width="14.796875" style="46" customWidth="1"/>
    <col min="12807" max="12807" width="22.19921875" style="46" customWidth="1"/>
    <col min="12808" max="12808" width="10.796875" style="46" customWidth="1"/>
    <col min="12809" max="12809" width="18" style="46" customWidth="1"/>
    <col min="12810" max="13056" width="10.796875" style="46"/>
    <col min="13057" max="13057" width="10.3984375" style="46" customWidth="1"/>
    <col min="13058" max="13058" width="106.796875" style="46" customWidth="1"/>
    <col min="13059" max="13059" width="10.796875" style="46" customWidth="1"/>
    <col min="13060" max="13061" width="11.19921875" style="46" customWidth="1"/>
    <col min="13062" max="13062" width="14.796875" style="46" customWidth="1"/>
    <col min="13063" max="13063" width="22.19921875" style="46" customWidth="1"/>
    <col min="13064" max="13064" width="10.796875" style="46" customWidth="1"/>
    <col min="13065" max="13065" width="18" style="46" customWidth="1"/>
    <col min="13066" max="13312" width="10.796875" style="46"/>
    <col min="13313" max="13313" width="10.3984375" style="46" customWidth="1"/>
    <col min="13314" max="13314" width="106.796875" style="46" customWidth="1"/>
    <col min="13315" max="13315" width="10.796875" style="46" customWidth="1"/>
    <col min="13316" max="13317" width="11.19921875" style="46" customWidth="1"/>
    <col min="13318" max="13318" width="14.796875" style="46" customWidth="1"/>
    <col min="13319" max="13319" width="22.19921875" style="46" customWidth="1"/>
    <col min="13320" max="13320" width="10.796875" style="46" customWidth="1"/>
    <col min="13321" max="13321" width="18" style="46" customWidth="1"/>
    <col min="13322" max="13568" width="10.796875" style="46"/>
    <col min="13569" max="13569" width="10.3984375" style="46" customWidth="1"/>
    <col min="13570" max="13570" width="106.796875" style="46" customWidth="1"/>
    <col min="13571" max="13571" width="10.796875" style="46" customWidth="1"/>
    <col min="13572" max="13573" width="11.19921875" style="46" customWidth="1"/>
    <col min="13574" max="13574" width="14.796875" style="46" customWidth="1"/>
    <col min="13575" max="13575" width="22.19921875" style="46" customWidth="1"/>
    <col min="13576" max="13576" width="10.796875" style="46" customWidth="1"/>
    <col min="13577" max="13577" width="18" style="46" customWidth="1"/>
    <col min="13578" max="13824" width="10.796875" style="46"/>
    <col min="13825" max="13825" width="10.3984375" style="46" customWidth="1"/>
    <col min="13826" max="13826" width="106.796875" style="46" customWidth="1"/>
    <col min="13827" max="13827" width="10.796875" style="46" customWidth="1"/>
    <col min="13828" max="13829" width="11.19921875" style="46" customWidth="1"/>
    <col min="13830" max="13830" width="14.796875" style="46" customWidth="1"/>
    <col min="13831" max="13831" width="22.19921875" style="46" customWidth="1"/>
    <col min="13832" max="13832" width="10.796875" style="46" customWidth="1"/>
    <col min="13833" max="13833" width="18" style="46" customWidth="1"/>
    <col min="13834" max="14080" width="10.796875" style="46"/>
    <col min="14081" max="14081" width="10.3984375" style="46" customWidth="1"/>
    <col min="14082" max="14082" width="106.796875" style="46" customWidth="1"/>
    <col min="14083" max="14083" width="10.796875" style="46" customWidth="1"/>
    <col min="14084" max="14085" width="11.19921875" style="46" customWidth="1"/>
    <col min="14086" max="14086" width="14.796875" style="46" customWidth="1"/>
    <col min="14087" max="14087" width="22.19921875" style="46" customWidth="1"/>
    <col min="14088" max="14088" width="10.796875" style="46" customWidth="1"/>
    <col min="14089" max="14089" width="18" style="46" customWidth="1"/>
    <col min="14090" max="14336" width="10.796875" style="46"/>
    <col min="14337" max="14337" width="10.3984375" style="46" customWidth="1"/>
    <col min="14338" max="14338" width="106.796875" style="46" customWidth="1"/>
    <col min="14339" max="14339" width="10.796875" style="46" customWidth="1"/>
    <col min="14340" max="14341" width="11.19921875" style="46" customWidth="1"/>
    <col min="14342" max="14342" width="14.796875" style="46" customWidth="1"/>
    <col min="14343" max="14343" width="22.19921875" style="46" customWidth="1"/>
    <col min="14344" max="14344" width="10.796875" style="46" customWidth="1"/>
    <col min="14345" max="14345" width="18" style="46" customWidth="1"/>
    <col min="14346" max="14592" width="10.796875" style="46"/>
    <col min="14593" max="14593" width="10.3984375" style="46" customWidth="1"/>
    <col min="14594" max="14594" width="106.796875" style="46" customWidth="1"/>
    <col min="14595" max="14595" width="10.796875" style="46" customWidth="1"/>
    <col min="14596" max="14597" width="11.19921875" style="46" customWidth="1"/>
    <col min="14598" max="14598" width="14.796875" style="46" customWidth="1"/>
    <col min="14599" max="14599" width="22.19921875" style="46" customWidth="1"/>
    <col min="14600" max="14600" width="10.796875" style="46" customWidth="1"/>
    <col min="14601" max="14601" width="18" style="46" customWidth="1"/>
    <col min="14602" max="14848" width="10.796875" style="46"/>
    <col min="14849" max="14849" width="10.3984375" style="46" customWidth="1"/>
    <col min="14850" max="14850" width="106.796875" style="46" customWidth="1"/>
    <col min="14851" max="14851" width="10.796875" style="46" customWidth="1"/>
    <col min="14852" max="14853" width="11.19921875" style="46" customWidth="1"/>
    <col min="14854" max="14854" width="14.796875" style="46" customWidth="1"/>
    <col min="14855" max="14855" width="22.19921875" style="46" customWidth="1"/>
    <col min="14856" max="14856" width="10.796875" style="46" customWidth="1"/>
    <col min="14857" max="14857" width="18" style="46" customWidth="1"/>
    <col min="14858" max="15104" width="10.796875" style="46"/>
    <col min="15105" max="15105" width="10.3984375" style="46" customWidth="1"/>
    <col min="15106" max="15106" width="106.796875" style="46" customWidth="1"/>
    <col min="15107" max="15107" width="10.796875" style="46" customWidth="1"/>
    <col min="15108" max="15109" width="11.19921875" style="46" customWidth="1"/>
    <col min="15110" max="15110" width="14.796875" style="46" customWidth="1"/>
    <col min="15111" max="15111" width="22.19921875" style="46" customWidth="1"/>
    <col min="15112" max="15112" width="10.796875" style="46" customWidth="1"/>
    <col min="15113" max="15113" width="18" style="46" customWidth="1"/>
    <col min="15114" max="15360" width="10.796875" style="46"/>
    <col min="15361" max="15361" width="10.3984375" style="46" customWidth="1"/>
    <col min="15362" max="15362" width="106.796875" style="46" customWidth="1"/>
    <col min="15363" max="15363" width="10.796875" style="46" customWidth="1"/>
    <col min="15364" max="15365" width="11.19921875" style="46" customWidth="1"/>
    <col min="15366" max="15366" width="14.796875" style="46" customWidth="1"/>
    <col min="15367" max="15367" width="22.19921875" style="46" customWidth="1"/>
    <col min="15368" max="15368" width="10.796875" style="46" customWidth="1"/>
    <col min="15369" max="15369" width="18" style="46" customWidth="1"/>
    <col min="15370" max="15616" width="10.796875" style="46"/>
    <col min="15617" max="15617" width="10.3984375" style="46" customWidth="1"/>
    <col min="15618" max="15618" width="106.796875" style="46" customWidth="1"/>
    <col min="15619" max="15619" width="10.796875" style="46" customWidth="1"/>
    <col min="15620" max="15621" width="11.19921875" style="46" customWidth="1"/>
    <col min="15622" max="15622" width="14.796875" style="46" customWidth="1"/>
    <col min="15623" max="15623" width="22.19921875" style="46" customWidth="1"/>
    <col min="15624" max="15624" width="10.796875" style="46" customWidth="1"/>
    <col min="15625" max="15625" width="18" style="46" customWidth="1"/>
    <col min="15626" max="15872" width="10.796875" style="46"/>
    <col min="15873" max="15873" width="10.3984375" style="46" customWidth="1"/>
    <col min="15874" max="15874" width="106.796875" style="46" customWidth="1"/>
    <col min="15875" max="15875" width="10.796875" style="46" customWidth="1"/>
    <col min="15876" max="15877" width="11.19921875" style="46" customWidth="1"/>
    <col min="15878" max="15878" width="14.796875" style="46" customWidth="1"/>
    <col min="15879" max="15879" width="22.19921875" style="46" customWidth="1"/>
    <col min="15880" max="15880" width="10.796875" style="46" customWidth="1"/>
    <col min="15881" max="15881" width="18" style="46" customWidth="1"/>
    <col min="15882" max="16128" width="10.796875" style="46"/>
    <col min="16129" max="16129" width="10.3984375" style="46" customWidth="1"/>
    <col min="16130" max="16130" width="106.796875" style="46" customWidth="1"/>
    <col min="16131" max="16131" width="10.796875" style="46" customWidth="1"/>
    <col min="16132" max="16133" width="11.19921875" style="46" customWidth="1"/>
    <col min="16134" max="16134" width="14.796875" style="46" customWidth="1"/>
    <col min="16135" max="16135" width="22.19921875" style="46" customWidth="1"/>
    <col min="16136" max="16136" width="10.796875" style="46" customWidth="1"/>
    <col min="16137" max="16137" width="18" style="46" customWidth="1"/>
    <col min="16138" max="16384" width="10.796875" style="46"/>
  </cols>
  <sheetData>
    <row r="1" spans="1:15" ht="13.5" thickBot="1"/>
    <row r="2" spans="1:15">
      <c r="A2" s="86"/>
      <c r="B2" s="87"/>
      <c r="C2" s="88"/>
      <c r="D2" s="88"/>
      <c r="E2" s="126"/>
      <c r="F2" s="95"/>
      <c r="G2" s="118"/>
      <c r="H2" s="88"/>
      <c r="I2" s="119"/>
      <c r="J2" s="88"/>
      <c r="K2" s="88"/>
      <c r="L2" s="88"/>
      <c r="M2" s="88"/>
      <c r="N2" s="118">
        <f>info!F7</f>
        <v>44495</v>
      </c>
      <c r="O2" s="120"/>
    </row>
    <row r="3" spans="1:15" ht="14.5">
      <c r="A3" s="89"/>
      <c r="B3" s="64"/>
      <c r="C3" s="198" t="s">
        <v>16</v>
      </c>
      <c r="D3" s="198"/>
      <c r="E3" s="198"/>
      <c r="F3" s="198"/>
      <c r="G3" s="116"/>
      <c r="N3" s="116"/>
      <c r="O3" s="90"/>
    </row>
    <row r="4" spans="1:15" ht="14.5">
      <c r="A4" s="89"/>
      <c r="B4" s="64"/>
      <c r="C4" s="84" t="s">
        <v>17</v>
      </c>
      <c r="D4" s="84"/>
      <c r="E4" s="84"/>
      <c r="F4" s="96"/>
      <c r="O4" s="90"/>
    </row>
    <row r="5" spans="1:15" ht="23.25" customHeight="1">
      <c r="A5" s="89"/>
      <c r="B5" s="114" t="str">
        <f>info!A13</f>
        <v>France TRAVAIL BORDEAUX  - AMENAGEMENT DES ETAGES R+2 AU R+8 DU BATIMENT B &amp; C</v>
      </c>
      <c r="C5" s="85"/>
      <c r="D5" s="85"/>
      <c r="E5" s="127"/>
      <c r="F5" s="97"/>
      <c r="G5" s="170" t="s">
        <v>263</v>
      </c>
      <c r="H5" s="170"/>
      <c r="O5" s="90"/>
    </row>
    <row r="6" spans="1:15" ht="39" customHeight="1">
      <c r="A6" s="89"/>
      <c r="B6" s="114" t="str">
        <f>info!B19</f>
        <v>Lot 01 - Aménagement intérieur de second œuvre</v>
      </c>
      <c r="C6" s="85"/>
      <c r="D6" s="85"/>
      <c r="E6" s="127"/>
      <c r="F6" s="97"/>
      <c r="G6" s="192"/>
      <c r="H6" s="193"/>
      <c r="I6" s="193"/>
      <c r="J6" s="193"/>
      <c r="K6" s="193"/>
      <c r="L6" s="194"/>
      <c r="O6" s="90"/>
    </row>
    <row r="7" spans="1:15" ht="30" customHeight="1">
      <c r="A7" s="89"/>
      <c r="C7" s="85"/>
      <c r="D7" s="85"/>
      <c r="E7" s="127"/>
      <c r="F7" s="97"/>
      <c r="G7" s="195"/>
      <c r="H7" s="196"/>
      <c r="I7" s="196"/>
      <c r="J7" s="196"/>
      <c r="K7" s="196"/>
      <c r="L7" s="197"/>
      <c r="N7" s="117" t="str">
        <f>info!F8</f>
        <v>DCE ind B</v>
      </c>
      <c r="O7" s="90"/>
    </row>
    <row r="8" spans="1:15" ht="61" customHeight="1" thickBot="1">
      <c r="A8" s="91"/>
      <c r="B8" s="92"/>
      <c r="C8" s="93"/>
      <c r="D8" s="93"/>
      <c r="E8" s="128"/>
      <c r="F8" s="98"/>
      <c r="G8" s="121"/>
      <c r="H8" s="122"/>
      <c r="I8" s="123"/>
      <c r="J8" s="122"/>
      <c r="K8" s="122"/>
      <c r="L8" s="122"/>
      <c r="M8" s="122"/>
      <c r="N8" s="122"/>
      <c r="O8" s="124"/>
    </row>
    <row r="9" spans="1:15" ht="15" customHeight="1">
      <c r="A9" s="199" t="s">
        <v>266</v>
      </c>
      <c r="B9" s="201" t="s">
        <v>7</v>
      </c>
      <c r="C9" s="66"/>
      <c r="D9" s="66"/>
      <c r="E9" s="203" t="s">
        <v>145</v>
      </c>
      <c r="F9" s="184" t="s">
        <v>146</v>
      </c>
      <c r="G9" s="184" t="s">
        <v>147</v>
      </c>
      <c r="H9" s="184" t="s">
        <v>148</v>
      </c>
      <c r="I9" s="184" t="s">
        <v>149</v>
      </c>
      <c r="J9" s="184" t="s">
        <v>150</v>
      </c>
      <c r="K9" s="184" t="s">
        <v>151</v>
      </c>
      <c r="L9" s="184" t="s">
        <v>152</v>
      </c>
      <c r="M9" s="186" t="s">
        <v>144</v>
      </c>
      <c r="N9" s="99"/>
      <c r="O9" s="115"/>
    </row>
    <row r="10" spans="1:15">
      <c r="A10" s="199"/>
      <c r="B10" s="201"/>
      <c r="C10" s="66" t="s">
        <v>8</v>
      </c>
      <c r="D10" s="66" t="s">
        <v>167</v>
      </c>
      <c r="E10" s="203"/>
      <c r="F10" s="184"/>
      <c r="G10" s="184"/>
      <c r="H10" s="184"/>
      <c r="I10" s="184"/>
      <c r="J10" s="184"/>
      <c r="K10" s="184"/>
      <c r="L10" s="184"/>
      <c r="M10" s="186"/>
      <c r="N10" s="99" t="s">
        <v>10</v>
      </c>
      <c r="O10" s="79" t="s">
        <v>19</v>
      </c>
    </row>
    <row r="11" spans="1:15" ht="13.5" thickBot="1">
      <c r="A11" s="200"/>
      <c r="B11" s="202"/>
      <c r="C11" s="80"/>
      <c r="D11" s="80"/>
      <c r="E11" s="204"/>
      <c r="F11" s="185"/>
      <c r="G11" s="185"/>
      <c r="H11" s="185"/>
      <c r="I11" s="185"/>
      <c r="J11" s="185"/>
      <c r="K11" s="185"/>
      <c r="L11" s="185"/>
      <c r="M11" s="187"/>
      <c r="N11" s="100"/>
      <c r="O11" s="81"/>
    </row>
    <row r="12" spans="1:15">
      <c r="A12" s="51"/>
      <c r="B12" s="83"/>
      <c r="C12" s="48"/>
      <c r="D12" s="48"/>
      <c r="E12" s="59"/>
      <c r="F12" s="48"/>
      <c r="G12" s="48"/>
      <c r="H12" s="48"/>
      <c r="I12" s="48"/>
      <c r="J12" s="48"/>
      <c r="K12" s="48"/>
      <c r="L12" s="48"/>
      <c r="M12" s="49"/>
      <c r="N12" s="47"/>
      <c r="O12" s="54"/>
    </row>
    <row r="13" spans="1:15" s="53" customFormat="1">
      <c r="A13" s="51" t="s">
        <v>18</v>
      </c>
      <c r="B13" s="83" t="s">
        <v>42</v>
      </c>
      <c r="C13" s="48"/>
      <c r="D13" s="48"/>
      <c r="E13" s="59"/>
      <c r="F13" s="47"/>
      <c r="G13" s="54"/>
      <c r="H13" s="48"/>
      <c r="I13" s="48"/>
      <c r="J13" s="48"/>
      <c r="K13" s="48"/>
      <c r="L13" s="48"/>
      <c r="M13" s="49"/>
      <c r="N13" s="47"/>
      <c r="O13" s="54"/>
    </row>
    <row r="14" spans="1:15" s="53" customFormat="1">
      <c r="A14" s="51" t="s">
        <v>29</v>
      </c>
      <c r="B14" s="83" t="s">
        <v>43</v>
      </c>
      <c r="C14" s="48"/>
      <c r="D14" s="48"/>
      <c r="E14" s="59"/>
      <c r="F14" s="47"/>
      <c r="G14" s="54"/>
      <c r="H14" s="48"/>
      <c r="I14" s="48"/>
      <c r="J14" s="48"/>
      <c r="K14" s="48"/>
      <c r="L14" s="48"/>
      <c r="M14" s="49"/>
      <c r="N14" s="47"/>
      <c r="O14" s="54"/>
    </row>
    <row r="15" spans="1:15" s="53" customFormat="1">
      <c r="A15" s="51" t="s">
        <v>32</v>
      </c>
      <c r="B15" s="83" t="s">
        <v>44</v>
      </c>
      <c r="C15" s="48"/>
      <c r="D15" s="48"/>
      <c r="E15" s="59"/>
      <c r="F15" s="47"/>
      <c r="G15" s="54"/>
      <c r="H15" s="48"/>
      <c r="I15" s="48"/>
      <c r="J15" s="48"/>
      <c r="K15" s="48"/>
      <c r="L15" s="48"/>
      <c r="M15" s="49"/>
      <c r="N15" s="47"/>
      <c r="O15" s="54"/>
    </row>
    <row r="16" spans="1:15" s="53" customFormat="1">
      <c r="A16" s="50" t="s">
        <v>45</v>
      </c>
      <c r="B16" s="82" t="s">
        <v>28</v>
      </c>
      <c r="C16" s="52" t="s">
        <v>14</v>
      </c>
      <c r="D16" s="52"/>
      <c r="E16" s="129"/>
      <c r="F16" s="54"/>
      <c r="G16" s="54"/>
      <c r="H16" s="48"/>
      <c r="I16" s="48"/>
      <c r="J16" s="48"/>
      <c r="K16" s="48"/>
      <c r="L16" s="48"/>
      <c r="M16" s="49">
        <v>1</v>
      </c>
      <c r="N16" s="54"/>
      <c r="O16" s="54">
        <f t="shared" ref="O16:O18" si="0">N16*M16</f>
        <v>0</v>
      </c>
    </row>
    <row r="17" spans="1:15" s="53" customFormat="1">
      <c r="A17" s="50" t="s">
        <v>46</v>
      </c>
      <c r="B17" s="82" t="s">
        <v>47</v>
      </c>
      <c r="C17" s="52" t="s">
        <v>24</v>
      </c>
      <c r="D17" s="52"/>
      <c r="E17" s="129"/>
      <c r="F17" s="54"/>
      <c r="G17" s="54"/>
      <c r="H17" s="48"/>
      <c r="I17" s="48"/>
      <c r="J17" s="48"/>
      <c r="K17" s="48"/>
      <c r="L17" s="48"/>
      <c r="M17" s="49">
        <v>70</v>
      </c>
      <c r="N17" s="54"/>
      <c r="O17" s="54">
        <f t="shared" si="0"/>
        <v>0</v>
      </c>
    </row>
    <row r="18" spans="1:15" s="53" customFormat="1" ht="27" customHeight="1">
      <c r="A18" s="50" t="s">
        <v>48</v>
      </c>
      <c r="B18" s="82" t="s">
        <v>25</v>
      </c>
      <c r="C18" s="48" t="s">
        <v>14</v>
      </c>
      <c r="D18" s="48"/>
      <c r="E18" s="59"/>
      <c r="F18" s="47"/>
      <c r="G18" s="54"/>
      <c r="H18" s="48"/>
      <c r="I18" s="48"/>
      <c r="J18" s="48"/>
      <c r="K18" s="48"/>
      <c r="L18" s="48"/>
      <c r="M18" s="49">
        <v>8</v>
      </c>
      <c r="N18" s="47"/>
      <c r="O18" s="54">
        <f t="shared" si="0"/>
        <v>0</v>
      </c>
    </row>
    <row r="19" spans="1:15" s="53" customFormat="1" ht="26">
      <c r="A19" s="50" t="s">
        <v>49</v>
      </c>
      <c r="B19" s="82" t="s">
        <v>84</v>
      </c>
      <c r="C19" s="48" t="s">
        <v>22</v>
      </c>
      <c r="D19" s="48"/>
      <c r="E19" s="59"/>
      <c r="F19" s="47"/>
      <c r="G19" s="54"/>
      <c r="H19" s="48"/>
      <c r="I19" s="48"/>
      <c r="J19" s="48"/>
      <c r="K19" s="48"/>
      <c r="L19" s="48"/>
      <c r="M19" s="49"/>
      <c r="N19" s="47"/>
      <c r="O19" s="54"/>
    </row>
    <row r="20" spans="1:15" s="53" customFormat="1">
      <c r="A20" s="50" t="s">
        <v>50</v>
      </c>
      <c r="B20" s="82" t="s">
        <v>142</v>
      </c>
      <c r="C20" s="48" t="s">
        <v>22</v>
      </c>
      <c r="D20" s="48"/>
      <c r="E20" s="59"/>
      <c r="F20" s="47"/>
      <c r="G20" s="54"/>
      <c r="H20" s="48"/>
      <c r="I20" s="48"/>
      <c r="J20" s="48"/>
      <c r="K20" s="48"/>
      <c r="L20" s="48"/>
      <c r="M20" s="49"/>
      <c r="N20" s="47"/>
      <c r="O20" s="54"/>
    </row>
    <row r="21" spans="1:15" s="53" customFormat="1">
      <c r="A21" s="50" t="s">
        <v>51</v>
      </c>
      <c r="B21" s="82" t="s">
        <v>26</v>
      </c>
      <c r="C21" s="48" t="s">
        <v>22</v>
      </c>
      <c r="D21" s="48"/>
      <c r="E21" s="59"/>
      <c r="F21" s="47"/>
      <c r="G21" s="54"/>
      <c r="H21" s="48"/>
      <c r="I21" s="48"/>
      <c r="J21" s="48"/>
      <c r="K21" s="48"/>
      <c r="L21" s="48"/>
      <c r="M21" s="49"/>
      <c r="N21" s="47"/>
      <c r="O21" s="54"/>
    </row>
    <row r="22" spans="1:15" s="53" customFormat="1">
      <c r="A22" s="51" t="s">
        <v>33</v>
      </c>
      <c r="B22" s="83" t="s">
        <v>52</v>
      </c>
      <c r="C22" s="48"/>
      <c r="D22" s="48"/>
      <c r="E22" s="59"/>
      <c r="F22" s="47"/>
      <c r="G22" s="54"/>
      <c r="H22" s="48"/>
      <c r="I22" s="48"/>
      <c r="J22" s="48"/>
      <c r="K22" s="48"/>
      <c r="L22" s="48"/>
      <c r="M22" s="49"/>
      <c r="N22" s="47"/>
      <c r="O22" s="54"/>
    </row>
    <row r="23" spans="1:15" s="53" customFormat="1">
      <c r="A23" s="50" t="s">
        <v>53</v>
      </c>
      <c r="B23" s="82" t="s">
        <v>54</v>
      </c>
      <c r="C23" s="48" t="s">
        <v>23</v>
      </c>
      <c r="D23" s="48"/>
      <c r="E23" s="129"/>
      <c r="F23" s="54"/>
      <c r="G23" s="54"/>
      <c r="H23" s="48"/>
      <c r="I23" s="48"/>
      <c r="J23" s="48"/>
      <c r="K23" s="48"/>
      <c r="L23" s="48"/>
      <c r="M23" s="49">
        <v>1</v>
      </c>
      <c r="N23" s="54"/>
      <c r="O23" s="54">
        <f t="shared" ref="O23:O24" si="1">N23*M23</f>
        <v>0</v>
      </c>
    </row>
    <row r="24" spans="1:15" s="53" customFormat="1">
      <c r="A24" s="50" t="s">
        <v>55</v>
      </c>
      <c r="B24" s="82" t="s">
        <v>56</v>
      </c>
      <c r="C24" s="48" t="s">
        <v>23</v>
      </c>
      <c r="D24" s="48"/>
      <c r="E24" s="129"/>
      <c r="F24" s="54"/>
      <c r="G24" s="54"/>
      <c r="H24" s="48"/>
      <c r="I24" s="48"/>
      <c r="J24" s="48"/>
      <c r="K24" s="48"/>
      <c r="L24" s="48"/>
      <c r="M24" s="49">
        <v>1</v>
      </c>
      <c r="N24" s="54"/>
      <c r="O24" s="54">
        <f t="shared" si="1"/>
        <v>0</v>
      </c>
    </row>
    <row r="25" spans="1:15" s="53" customFormat="1">
      <c r="A25" s="50" t="s">
        <v>34</v>
      </c>
      <c r="B25" s="82" t="s">
        <v>57</v>
      </c>
      <c r="C25" s="48" t="s">
        <v>23</v>
      </c>
      <c r="D25" s="48"/>
      <c r="E25" s="59"/>
      <c r="F25" s="47"/>
      <c r="G25" s="54"/>
      <c r="H25" s="48"/>
      <c r="I25" s="48"/>
      <c r="J25" s="48"/>
      <c r="K25" s="48"/>
      <c r="L25" s="48"/>
      <c r="M25" s="49">
        <v>1</v>
      </c>
      <c r="N25" s="47"/>
      <c r="O25" s="54">
        <f t="shared" ref="O25:O31" si="2">N25*M25</f>
        <v>0</v>
      </c>
    </row>
    <row r="26" spans="1:15" s="53" customFormat="1">
      <c r="A26" s="50" t="s">
        <v>35</v>
      </c>
      <c r="B26" s="82" t="s">
        <v>58</v>
      </c>
      <c r="C26" s="48" t="s">
        <v>23</v>
      </c>
      <c r="D26" s="48"/>
      <c r="E26" s="59"/>
      <c r="F26" s="47"/>
      <c r="G26" s="54"/>
      <c r="H26" s="48"/>
      <c r="I26" s="48"/>
      <c r="J26" s="48"/>
      <c r="K26" s="48"/>
      <c r="L26" s="48"/>
      <c r="M26" s="49">
        <v>1</v>
      </c>
      <c r="N26" s="47"/>
      <c r="O26" s="54">
        <f t="shared" si="2"/>
        <v>0</v>
      </c>
    </row>
    <row r="27" spans="1:15" s="53" customFormat="1" ht="26">
      <c r="A27" s="50" t="s">
        <v>36</v>
      </c>
      <c r="B27" s="82" t="s">
        <v>157</v>
      </c>
      <c r="C27" s="48" t="s">
        <v>24</v>
      </c>
      <c r="D27" s="48"/>
      <c r="E27" s="59"/>
      <c r="F27" s="47"/>
      <c r="G27" s="54"/>
      <c r="H27" s="48"/>
      <c r="I27" s="48"/>
      <c r="J27" s="48"/>
      <c r="K27" s="48"/>
      <c r="L27" s="48"/>
      <c r="M27" s="49">
        <v>4.8499999999999996</v>
      </c>
      <c r="N27" s="47"/>
      <c r="O27" s="54">
        <f t="shared" si="2"/>
        <v>0</v>
      </c>
    </row>
    <row r="28" spans="1:15" s="53" customFormat="1" ht="26">
      <c r="A28" s="50" t="s">
        <v>37</v>
      </c>
      <c r="B28" s="82" t="s">
        <v>158</v>
      </c>
      <c r="C28" s="48" t="s">
        <v>20</v>
      </c>
      <c r="D28" s="48"/>
      <c r="E28" s="59"/>
      <c r="F28" s="47"/>
      <c r="G28" s="54"/>
      <c r="H28" s="48"/>
      <c r="I28" s="48"/>
      <c r="J28" s="48"/>
      <c r="K28" s="48"/>
      <c r="L28" s="48"/>
      <c r="M28" s="49">
        <v>5</v>
      </c>
      <c r="N28" s="47"/>
      <c r="O28" s="54">
        <f t="shared" si="2"/>
        <v>0</v>
      </c>
    </row>
    <row r="29" spans="1:15" s="53" customFormat="1" ht="39">
      <c r="A29" s="50" t="s">
        <v>155</v>
      </c>
      <c r="B29" s="82" t="s">
        <v>159</v>
      </c>
      <c r="C29" s="48" t="s">
        <v>20</v>
      </c>
      <c r="D29" s="48"/>
      <c r="E29" s="59"/>
      <c r="F29" s="47"/>
      <c r="G29" s="54"/>
      <c r="H29" s="48"/>
      <c r="I29" s="48"/>
      <c r="J29" s="48"/>
      <c r="K29" s="48"/>
      <c r="L29" s="48"/>
      <c r="M29" s="49">
        <v>5</v>
      </c>
      <c r="N29" s="47"/>
      <c r="O29" s="54">
        <f t="shared" si="2"/>
        <v>0</v>
      </c>
    </row>
    <row r="30" spans="1:15" s="53" customFormat="1">
      <c r="A30" s="50" t="s">
        <v>160</v>
      </c>
      <c r="B30" s="82" t="s">
        <v>134</v>
      </c>
      <c r="C30" s="48" t="s">
        <v>22</v>
      </c>
      <c r="D30" s="48"/>
      <c r="E30" s="130"/>
      <c r="F30" s="47"/>
      <c r="G30" s="54"/>
      <c r="H30" s="48"/>
      <c r="I30" s="48"/>
      <c r="J30" s="48"/>
      <c r="K30" s="48"/>
      <c r="L30" s="48"/>
      <c r="M30" s="49"/>
      <c r="N30" s="47"/>
      <c r="O30" s="54"/>
    </row>
    <row r="31" spans="1:15" s="53" customFormat="1" ht="13.5" thickBot="1">
      <c r="A31" s="50" t="s">
        <v>161</v>
      </c>
      <c r="B31" s="82" t="s">
        <v>156</v>
      </c>
      <c r="C31" s="48" t="s">
        <v>23</v>
      </c>
      <c r="D31" s="48"/>
      <c r="E31" s="59"/>
      <c r="F31" s="47"/>
      <c r="G31" s="54"/>
      <c r="H31" s="48"/>
      <c r="I31" s="48"/>
      <c r="J31" s="48"/>
      <c r="K31" s="48"/>
      <c r="L31" s="48"/>
      <c r="M31" s="49">
        <v>1</v>
      </c>
      <c r="N31" s="47"/>
      <c r="O31" s="54">
        <f t="shared" si="2"/>
        <v>0</v>
      </c>
    </row>
    <row r="32" spans="1:15" s="53" customFormat="1" ht="13.5" thickBot="1">
      <c r="A32" s="109"/>
      <c r="B32" s="110" t="s">
        <v>81</v>
      </c>
      <c r="C32" s="111"/>
      <c r="D32" s="111"/>
      <c r="E32" s="111"/>
      <c r="F32" s="112"/>
      <c r="G32" s="112"/>
      <c r="H32" s="111"/>
      <c r="I32" s="111"/>
      <c r="J32" s="111"/>
      <c r="K32" s="111"/>
      <c r="L32" s="111"/>
      <c r="M32" s="111"/>
      <c r="N32" s="136"/>
      <c r="O32" s="113">
        <f>SUM(O12:O31)</f>
        <v>0</v>
      </c>
    </row>
    <row r="33" spans="1:15" s="53" customFormat="1">
      <c r="A33" s="50"/>
      <c r="B33" s="82"/>
      <c r="C33" s="48"/>
      <c r="D33" s="48"/>
      <c r="E33" s="59"/>
      <c r="F33" s="47"/>
      <c r="G33" s="54"/>
      <c r="H33" s="48"/>
      <c r="I33" s="48"/>
      <c r="J33" s="48"/>
      <c r="K33" s="48"/>
      <c r="L33" s="48"/>
      <c r="M33" s="49"/>
      <c r="N33" s="47"/>
      <c r="O33" s="54"/>
    </row>
    <row r="34" spans="1:15" s="53" customFormat="1">
      <c r="A34" s="51" t="s">
        <v>30</v>
      </c>
      <c r="B34" s="83" t="s">
        <v>162</v>
      </c>
      <c r="C34" s="48"/>
      <c r="D34" s="48"/>
      <c r="E34" s="59"/>
      <c r="F34" s="47"/>
      <c r="G34" s="54"/>
      <c r="H34" s="48"/>
      <c r="I34" s="48"/>
      <c r="J34" s="48"/>
      <c r="K34" s="48"/>
      <c r="L34" s="48"/>
      <c r="M34" s="49"/>
      <c r="N34" s="47"/>
      <c r="O34" s="54"/>
    </row>
    <row r="35" spans="1:15" s="53" customFormat="1" ht="26">
      <c r="A35" s="51" t="s">
        <v>59</v>
      </c>
      <c r="B35" s="83" t="s">
        <v>98</v>
      </c>
      <c r="C35" s="48" t="s">
        <v>13</v>
      </c>
      <c r="D35" s="48"/>
      <c r="E35" s="131"/>
      <c r="F35" s="134"/>
      <c r="G35" s="135"/>
      <c r="H35" s="134"/>
      <c r="I35" s="134"/>
      <c r="J35" s="134"/>
      <c r="K35" s="134"/>
      <c r="L35" s="134"/>
      <c r="M35" s="49"/>
      <c r="N35" s="47"/>
      <c r="O35" s="54"/>
    </row>
    <row r="36" spans="1:15" s="53" customFormat="1">
      <c r="A36" s="51" t="s">
        <v>83</v>
      </c>
      <c r="B36" s="83" t="s">
        <v>61</v>
      </c>
      <c r="C36" s="48" t="s">
        <v>13</v>
      </c>
      <c r="D36" s="48"/>
      <c r="E36" s="131"/>
      <c r="F36" s="134"/>
      <c r="G36" s="135"/>
      <c r="H36" s="134"/>
      <c r="I36" s="134"/>
      <c r="J36" s="134"/>
      <c r="K36" s="134"/>
      <c r="L36" s="134"/>
      <c r="M36" s="49"/>
      <c r="N36" s="47"/>
      <c r="O36" s="54"/>
    </row>
    <row r="37" spans="1:15" s="53" customFormat="1">
      <c r="A37" s="51" t="s">
        <v>85</v>
      </c>
      <c r="B37" s="83" t="s">
        <v>99</v>
      </c>
      <c r="C37" s="48"/>
      <c r="D37" s="48"/>
      <c r="E37" s="131"/>
      <c r="F37" s="134"/>
      <c r="G37" s="135"/>
      <c r="H37" s="134"/>
      <c r="I37" s="134"/>
      <c r="J37" s="134"/>
      <c r="K37" s="134"/>
      <c r="L37" s="134"/>
      <c r="M37" s="49"/>
      <c r="N37" s="47"/>
      <c r="O37" s="54"/>
    </row>
    <row r="38" spans="1:15" s="53" customFormat="1">
      <c r="A38" s="50" t="s">
        <v>103</v>
      </c>
      <c r="B38" s="82" t="s">
        <v>186</v>
      </c>
      <c r="C38" s="48" t="s">
        <v>20</v>
      </c>
      <c r="D38" s="48"/>
      <c r="E38" s="131">
        <v>0</v>
      </c>
      <c r="F38" s="134">
        <v>0</v>
      </c>
      <c r="G38" s="131">
        <v>0</v>
      </c>
      <c r="H38" s="134">
        <v>0</v>
      </c>
      <c r="I38" s="134">
        <v>0</v>
      </c>
      <c r="J38" s="134">
        <v>0</v>
      </c>
      <c r="K38" s="134">
        <v>0</v>
      </c>
      <c r="L38" s="134">
        <v>89</v>
      </c>
      <c r="M38" s="49">
        <f>SUM(E38:L38)</f>
        <v>89</v>
      </c>
      <c r="N38" s="47"/>
      <c r="O38" s="54">
        <f>N38*M38</f>
        <v>0</v>
      </c>
    </row>
    <row r="39" spans="1:15" s="53" customFormat="1">
      <c r="A39" s="50" t="s">
        <v>104</v>
      </c>
      <c r="B39" s="82" t="s">
        <v>182</v>
      </c>
      <c r="C39" s="48" t="s">
        <v>20</v>
      </c>
      <c r="D39" s="48"/>
      <c r="E39" s="131">
        <v>0</v>
      </c>
      <c r="F39" s="134">
        <v>0</v>
      </c>
      <c r="G39" s="131">
        <v>0</v>
      </c>
      <c r="H39" s="134">
        <v>0</v>
      </c>
      <c r="I39" s="134">
        <v>0</v>
      </c>
      <c r="J39" s="134">
        <v>18.149999999999999</v>
      </c>
      <c r="K39" s="134">
        <v>0</v>
      </c>
      <c r="L39" s="134">
        <v>0</v>
      </c>
      <c r="M39" s="49">
        <f>SUM(E39:L39)</f>
        <v>18.149999999999999</v>
      </c>
      <c r="N39" s="47"/>
      <c r="O39" s="54">
        <f>N39*M39</f>
        <v>0</v>
      </c>
    </row>
    <row r="40" spans="1:15" s="53" customFormat="1">
      <c r="A40" s="50" t="s">
        <v>105</v>
      </c>
      <c r="B40" s="82" t="s">
        <v>178</v>
      </c>
      <c r="C40" s="48" t="s">
        <v>20</v>
      </c>
      <c r="D40" s="104"/>
      <c r="E40" s="131">
        <v>0</v>
      </c>
      <c r="F40" s="134">
        <v>0</v>
      </c>
      <c r="G40" s="135">
        <v>0</v>
      </c>
      <c r="H40" s="134">
        <v>0</v>
      </c>
      <c r="I40" s="134">
        <v>0</v>
      </c>
      <c r="J40" s="134">
        <v>0</v>
      </c>
      <c r="K40" s="134">
        <v>0</v>
      </c>
      <c r="L40" s="134">
        <v>24</v>
      </c>
      <c r="M40" s="49">
        <f>SUM(E40:L40)</f>
        <v>24</v>
      </c>
      <c r="N40" s="47"/>
      <c r="O40" s="54">
        <f>N40*M40</f>
        <v>0</v>
      </c>
    </row>
    <row r="41" spans="1:15" s="53" customFormat="1">
      <c r="A41" s="50" t="s">
        <v>106</v>
      </c>
      <c r="B41" s="82" t="s">
        <v>62</v>
      </c>
      <c r="C41" s="48" t="s">
        <v>20</v>
      </c>
      <c r="D41" s="48"/>
      <c r="E41" s="131">
        <v>5</v>
      </c>
      <c r="F41" s="131">
        <v>5</v>
      </c>
      <c r="G41" s="131">
        <v>5</v>
      </c>
      <c r="H41" s="131">
        <v>5</v>
      </c>
      <c r="I41" s="131">
        <v>5</v>
      </c>
      <c r="J41" s="131">
        <v>5</v>
      </c>
      <c r="K41" s="131">
        <v>5</v>
      </c>
      <c r="L41" s="131">
        <v>5</v>
      </c>
      <c r="M41" s="49">
        <f>SUM(E41:L41)</f>
        <v>40</v>
      </c>
      <c r="N41" s="47"/>
      <c r="O41" s="54">
        <f>N41*M41</f>
        <v>0</v>
      </c>
    </row>
    <row r="42" spans="1:15" s="53" customFormat="1">
      <c r="A42" s="50" t="s">
        <v>174</v>
      </c>
      <c r="B42" s="82" t="s">
        <v>63</v>
      </c>
      <c r="C42" s="48" t="s">
        <v>22</v>
      </c>
      <c r="D42" s="48"/>
      <c r="E42" s="131"/>
      <c r="F42" s="134"/>
      <c r="G42" s="134"/>
      <c r="H42" s="134"/>
      <c r="I42" s="134"/>
      <c r="J42" s="134"/>
      <c r="K42" s="134"/>
      <c r="L42" s="134"/>
      <c r="M42" s="49"/>
      <c r="N42" s="47"/>
      <c r="O42" s="54"/>
    </row>
    <row r="43" spans="1:15" s="53" customFormat="1">
      <c r="A43" s="50" t="s">
        <v>176</v>
      </c>
      <c r="B43" s="82" t="s">
        <v>173</v>
      </c>
      <c r="C43" s="48" t="s">
        <v>20</v>
      </c>
      <c r="D43" s="48"/>
      <c r="E43" s="131">
        <v>0</v>
      </c>
      <c r="F43" s="134">
        <v>0</v>
      </c>
      <c r="G43" s="134">
        <v>0</v>
      </c>
      <c r="H43" s="134">
        <v>0</v>
      </c>
      <c r="I43" s="134">
        <v>0</v>
      </c>
      <c r="J43" s="134">
        <v>32.159999999999997</v>
      </c>
      <c r="K43" s="134">
        <v>0</v>
      </c>
      <c r="L43" s="134">
        <v>0</v>
      </c>
      <c r="M43" s="49">
        <f t="shared" ref="M43:M48" si="3">SUM(E43:L43)</f>
        <v>32.159999999999997</v>
      </c>
      <c r="N43" s="47"/>
      <c r="O43" s="54">
        <f t="shared" ref="O43:O48" si="4">N43*M43</f>
        <v>0</v>
      </c>
    </row>
    <row r="44" spans="1:15" s="53" customFormat="1">
      <c r="A44" s="50" t="s">
        <v>179</v>
      </c>
      <c r="B44" s="82" t="s">
        <v>175</v>
      </c>
      <c r="C44" s="48" t="s">
        <v>20</v>
      </c>
      <c r="D44" s="48"/>
      <c r="E44" s="131">
        <v>5</v>
      </c>
      <c r="F44" s="134">
        <v>18.39</v>
      </c>
      <c r="G44" s="134">
        <v>5</v>
      </c>
      <c r="H44" s="134">
        <v>5</v>
      </c>
      <c r="I44" s="134">
        <v>5</v>
      </c>
      <c r="J44" s="134">
        <v>0</v>
      </c>
      <c r="K44" s="134">
        <v>0</v>
      </c>
      <c r="L44" s="134">
        <v>0</v>
      </c>
      <c r="M44" s="49">
        <f t="shared" si="3"/>
        <v>38.39</v>
      </c>
      <c r="N44" s="47"/>
      <c r="O44" s="54">
        <f t="shared" si="4"/>
        <v>0</v>
      </c>
    </row>
    <row r="45" spans="1:15" s="53" customFormat="1">
      <c r="A45" s="50" t="s">
        <v>181</v>
      </c>
      <c r="B45" s="82" t="s">
        <v>187</v>
      </c>
      <c r="C45" s="48" t="s">
        <v>20</v>
      </c>
      <c r="D45" s="48"/>
      <c r="E45" s="131">
        <v>0</v>
      </c>
      <c r="F45" s="134">
        <v>0</v>
      </c>
      <c r="G45" s="134">
        <v>41.95</v>
      </c>
      <c r="H45" s="134">
        <v>0</v>
      </c>
      <c r="I45" s="134">
        <v>0</v>
      </c>
      <c r="J45" s="134">
        <v>0</v>
      </c>
      <c r="K45" s="134">
        <v>0</v>
      </c>
      <c r="L45" s="134">
        <v>0</v>
      </c>
      <c r="M45" s="49">
        <f t="shared" si="3"/>
        <v>41.95</v>
      </c>
      <c r="N45" s="47"/>
      <c r="O45" s="54">
        <f t="shared" si="4"/>
        <v>0</v>
      </c>
    </row>
    <row r="46" spans="1:15" s="53" customFormat="1">
      <c r="A46" s="50" t="s">
        <v>183</v>
      </c>
      <c r="B46" s="82" t="s">
        <v>180</v>
      </c>
      <c r="C46" s="48" t="s">
        <v>20</v>
      </c>
      <c r="D46" s="48"/>
      <c r="E46" s="131">
        <v>0</v>
      </c>
      <c r="F46" s="134">
        <v>0</v>
      </c>
      <c r="G46" s="134">
        <v>0</v>
      </c>
      <c r="H46" s="134">
        <v>0</v>
      </c>
      <c r="I46" s="134">
        <v>0</v>
      </c>
      <c r="J46" s="134">
        <v>4</v>
      </c>
      <c r="K46" s="134">
        <v>0</v>
      </c>
      <c r="L46" s="134">
        <v>0</v>
      </c>
      <c r="M46" s="49">
        <f t="shared" si="3"/>
        <v>4</v>
      </c>
      <c r="N46" s="47"/>
      <c r="O46" s="54">
        <f t="shared" si="4"/>
        <v>0</v>
      </c>
    </row>
    <row r="47" spans="1:15" s="53" customFormat="1">
      <c r="A47" s="50" t="s">
        <v>184</v>
      </c>
      <c r="B47" s="82" t="s">
        <v>185</v>
      </c>
      <c r="C47" s="48" t="s">
        <v>20</v>
      </c>
      <c r="D47" s="48"/>
      <c r="E47" s="131">
        <v>2.8</v>
      </c>
      <c r="F47" s="134">
        <v>0</v>
      </c>
      <c r="G47" s="134">
        <v>4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49">
        <f t="shared" si="3"/>
        <v>6.8</v>
      </c>
      <c r="N47" s="47"/>
      <c r="O47" s="54">
        <f t="shared" si="4"/>
        <v>0</v>
      </c>
    </row>
    <row r="48" spans="1:15" s="53" customFormat="1">
      <c r="A48" s="50" t="s">
        <v>224</v>
      </c>
      <c r="B48" s="82" t="s">
        <v>255</v>
      </c>
      <c r="C48" s="48" t="s">
        <v>20</v>
      </c>
      <c r="D48" s="48"/>
      <c r="E48" s="131">
        <v>0</v>
      </c>
      <c r="F48" s="134">
        <v>0</v>
      </c>
      <c r="G48" s="134">
        <v>12.5</v>
      </c>
      <c r="H48" s="134">
        <v>0</v>
      </c>
      <c r="I48" s="134">
        <v>0</v>
      </c>
      <c r="J48" s="134">
        <v>0</v>
      </c>
      <c r="K48" s="134">
        <v>0</v>
      </c>
      <c r="L48" s="134">
        <v>0</v>
      </c>
      <c r="M48" s="49">
        <f t="shared" si="3"/>
        <v>12.5</v>
      </c>
      <c r="N48" s="47"/>
      <c r="O48" s="54">
        <f t="shared" si="4"/>
        <v>0</v>
      </c>
    </row>
    <row r="49" spans="1:15" s="53" customFormat="1">
      <c r="A49" s="51" t="s">
        <v>86</v>
      </c>
      <c r="B49" s="83" t="s">
        <v>102</v>
      </c>
      <c r="C49" s="48"/>
      <c r="D49" s="48"/>
      <c r="E49" s="131"/>
      <c r="F49" s="134"/>
      <c r="G49" s="135"/>
      <c r="H49" s="134"/>
      <c r="I49" s="134"/>
      <c r="J49" s="134"/>
      <c r="K49" s="134"/>
      <c r="L49" s="134"/>
      <c r="M49" s="49"/>
      <c r="N49" s="47"/>
      <c r="O49" s="54"/>
    </row>
    <row r="50" spans="1:15" s="53" customFormat="1">
      <c r="A50" s="50" t="s">
        <v>135</v>
      </c>
      <c r="B50" s="82" t="s">
        <v>100</v>
      </c>
      <c r="C50" s="48" t="s">
        <v>20</v>
      </c>
      <c r="D50" s="48"/>
      <c r="E50" s="131">
        <v>81.7</v>
      </c>
      <c r="F50" s="131">
        <v>52.5</v>
      </c>
      <c r="G50" s="135">
        <v>62.5</v>
      </c>
      <c r="H50" s="134">
        <v>83.5</v>
      </c>
      <c r="I50" s="134">
        <v>52.5</v>
      </c>
      <c r="J50" s="134">
        <v>35</v>
      </c>
      <c r="K50" s="134">
        <v>42.5</v>
      </c>
      <c r="L50" s="134">
        <v>25</v>
      </c>
      <c r="M50" s="49">
        <f t="shared" ref="M50:M53" si="5">SUM(E50:L50)</f>
        <v>435.2</v>
      </c>
      <c r="N50" s="47"/>
      <c r="O50" s="54">
        <f t="shared" ref="O50:O53" si="6">N50*M50</f>
        <v>0</v>
      </c>
    </row>
    <row r="51" spans="1:15" s="53" customFormat="1">
      <c r="A51" s="50" t="s">
        <v>136</v>
      </c>
      <c r="B51" s="82" t="s">
        <v>177</v>
      </c>
      <c r="C51" s="48" t="s">
        <v>20</v>
      </c>
      <c r="D51" s="48"/>
      <c r="E51" s="131">
        <v>36.9</v>
      </c>
      <c r="F51" s="131">
        <v>110</v>
      </c>
      <c r="G51" s="135">
        <v>66.7</v>
      </c>
      <c r="H51" s="134">
        <v>72.599999999999994</v>
      </c>
      <c r="I51" s="134">
        <v>45</v>
      </c>
      <c r="J51" s="134">
        <v>47.5</v>
      </c>
      <c r="K51" s="134">
        <v>82.3</v>
      </c>
      <c r="L51" s="134">
        <v>0</v>
      </c>
      <c r="M51" s="49">
        <f t="shared" si="5"/>
        <v>461.00000000000006</v>
      </c>
      <c r="N51" s="47"/>
      <c r="O51" s="54">
        <f t="shared" si="6"/>
        <v>0</v>
      </c>
    </row>
    <row r="52" spans="1:15" s="53" customFormat="1" ht="16" customHeight="1">
      <c r="A52" s="50" t="s">
        <v>137</v>
      </c>
      <c r="B52" s="82" t="s">
        <v>188</v>
      </c>
      <c r="C52" s="48" t="s">
        <v>20</v>
      </c>
      <c r="D52" s="48"/>
      <c r="E52" s="131">
        <v>88.4</v>
      </c>
      <c r="F52" s="134">
        <v>33</v>
      </c>
      <c r="G52" s="135">
        <v>75.8</v>
      </c>
      <c r="H52" s="134">
        <v>94.5</v>
      </c>
      <c r="I52" s="134">
        <v>53</v>
      </c>
      <c r="J52" s="134">
        <v>27</v>
      </c>
      <c r="K52" s="134">
        <v>106.25</v>
      </c>
      <c r="L52" s="134">
        <v>0</v>
      </c>
      <c r="M52" s="49">
        <f t="shared" si="5"/>
        <v>477.95</v>
      </c>
      <c r="N52" s="47"/>
      <c r="O52" s="54">
        <f t="shared" si="6"/>
        <v>0</v>
      </c>
    </row>
    <row r="53" spans="1:15" s="53" customFormat="1">
      <c r="A53" s="50" t="s">
        <v>138</v>
      </c>
      <c r="B53" s="82" t="s">
        <v>253</v>
      </c>
      <c r="C53" s="48" t="s">
        <v>24</v>
      </c>
      <c r="D53" s="48"/>
      <c r="E53" s="131">
        <v>61</v>
      </c>
      <c r="F53" s="134">
        <v>34</v>
      </c>
      <c r="G53" s="135">
        <v>58</v>
      </c>
      <c r="H53" s="134">
        <v>71</v>
      </c>
      <c r="I53" s="134">
        <v>42</v>
      </c>
      <c r="J53" s="134">
        <v>24.8</v>
      </c>
      <c r="K53" s="134">
        <v>55.6</v>
      </c>
      <c r="L53" s="134">
        <v>10</v>
      </c>
      <c r="M53" s="49">
        <f t="shared" si="5"/>
        <v>356.40000000000003</v>
      </c>
      <c r="N53" s="47"/>
      <c r="O53" s="54">
        <f t="shared" si="6"/>
        <v>0</v>
      </c>
    </row>
    <row r="54" spans="1:15" s="53" customFormat="1">
      <c r="A54" s="50" t="s">
        <v>139</v>
      </c>
      <c r="B54" s="82" t="s">
        <v>264</v>
      </c>
      <c r="C54" s="48" t="s">
        <v>14</v>
      </c>
      <c r="D54" s="48"/>
      <c r="E54" s="131">
        <v>6</v>
      </c>
      <c r="F54" s="134">
        <v>1</v>
      </c>
      <c r="G54" s="135">
        <v>1</v>
      </c>
      <c r="H54" s="134">
        <v>2</v>
      </c>
      <c r="I54" s="134">
        <v>0</v>
      </c>
      <c r="J54" s="134">
        <v>2</v>
      </c>
      <c r="K54" s="134">
        <v>4</v>
      </c>
      <c r="L54" s="134">
        <v>0</v>
      </c>
      <c r="M54" s="49">
        <f>SUM(E54:L54)</f>
        <v>16</v>
      </c>
      <c r="N54" s="47"/>
      <c r="O54" s="54">
        <f>N54*M54</f>
        <v>0</v>
      </c>
    </row>
    <row r="55" spans="1:15" s="53" customFormat="1">
      <c r="A55" s="50" t="s">
        <v>140</v>
      </c>
      <c r="B55" s="82" t="s">
        <v>265</v>
      </c>
      <c r="C55" s="48" t="s">
        <v>22</v>
      </c>
      <c r="D55" s="48"/>
      <c r="E55" s="131"/>
      <c r="F55" s="134"/>
      <c r="G55" s="134"/>
      <c r="H55" s="134"/>
      <c r="I55" s="134"/>
      <c r="J55" s="134"/>
      <c r="K55" s="134"/>
      <c r="L55" s="134"/>
      <c r="M55" s="49"/>
      <c r="N55" s="47"/>
      <c r="O55" s="54"/>
    </row>
    <row r="56" spans="1:15" s="53" customFormat="1">
      <c r="A56" s="51" t="s">
        <v>87</v>
      </c>
      <c r="B56" s="83" t="s">
        <v>101</v>
      </c>
      <c r="C56" s="48"/>
      <c r="D56" s="48"/>
      <c r="E56" s="131"/>
      <c r="F56" s="134"/>
      <c r="G56" s="134"/>
      <c r="H56" s="134"/>
      <c r="I56" s="134"/>
      <c r="J56" s="134"/>
      <c r="K56" s="134"/>
      <c r="L56" s="134"/>
      <c r="M56" s="49"/>
      <c r="O56" s="54"/>
    </row>
    <row r="57" spans="1:15" s="53" customFormat="1" ht="26">
      <c r="A57" s="50" t="s">
        <v>189</v>
      </c>
      <c r="B57" s="82" t="s">
        <v>231</v>
      </c>
      <c r="C57" s="48" t="s">
        <v>24</v>
      </c>
      <c r="D57" s="48"/>
      <c r="E57" s="131">
        <v>0</v>
      </c>
      <c r="F57" s="134">
        <v>24.82</v>
      </c>
      <c r="G57" s="134">
        <v>0</v>
      </c>
      <c r="H57" s="134">
        <v>0</v>
      </c>
      <c r="I57" s="134">
        <v>0</v>
      </c>
      <c r="J57" s="134">
        <v>0</v>
      </c>
      <c r="K57" s="134">
        <v>0</v>
      </c>
      <c r="L57" s="134">
        <v>0</v>
      </c>
      <c r="M57" s="49">
        <f>SUM(E57:L57)</f>
        <v>24.82</v>
      </c>
      <c r="N57" s="47"/>
      <c r="O57" s="54">
        <f>N57*M57</f>
        <v>0</v>
      </c>
    </row>
    <row r="58" spans="1:15" s="53" customFormat="1">
      <c r="A58" s="50" t="s">
        <v>190</v>
      </c>
      <c r="B58" s="82" t="s">
        <v>213</v>
      </c>
      <c r="C58" s="48" t="s">
        <v>24</v>
      </c>
      <c r="D58" s="48"/>
      <c r="E58" s="131">
        <v>0</v>
      </c>
      <c r="F58" s="134">
        <v>6</v>
      </c>
      <c r="G58" s="134">
        <v>0</v>
      </c>
      <c r="H58" s="134">
        <v>0</v>
      </c>
      <c r="I58" s="134">
        <v>0</v>
      </c>
      <c r="J58" s="134">
        <v>0</v>
      </c>
      <c r="K58" s="134">
        <v>0</v>
      </c>
      <c r="L58" s="134">
        <v>0</v>
      </c>
      <c r="M58" s="49">
        <f>SUM(E58:L58)</f>
        <v>6</v>
      </c>
      <c r="N58" s="47"/>
      <c r="O58" s="54">
        <f t="shared" ref="O58:O59" si="7">N58*M58</f>
        <v>0</v>
      </c>
    </row>
    <row r="59" spans="1:15" s="53" customFormat="1">
      <c r="A59" s="50" t="s">
        <v>215</v>
      </c>
      <c r="B59" s="82" t="s">
        <v>214</v>
      </c>
      <c r="C59" s="48" t="s">
        <v>24</v>
      </c>
      <c r="D59" s="48"/>
      <c r="E59" s="131">
        <v>0</v>
      </c>
      <c r="F59" s="134">
        <v>5</v>
      </c>
      <c r="G59" s="134">
        <v>0</v>
      </c>
      <c r="H59" s="134">
        <v>0</v>
      </c>
      <c r="I59" s="134">
        <v>0</v>
      </c>
      <c r="J59" s="134">
        <v>0</v>
      </c>
      <c r="K59" s="134">
        <v>0</v>
      </c>
      <c r="L59" s="134">
        <v>0</v>
      </c>
      <c r="M59" s="49">
        <f>SUM(E59:L59)</f>
        <v>5</v>
      </c>
      <c r="N59" s="47"/>
      <c r="O59" s="54">
        <f t="shared" si="7"/>
        <v>0</v>
      </c>
    </row>
    <row r="60" spans="1:15" s="53" customFormat="1">
      <c r="A60" s="50" t="s">
        <v>216</v>
      </c>
      <c r="B60" s="82" t="s">
        <v>250</v>
      </c>
      <c r="C60" s="48" t="s">
        <v>24</v>
      </c>
      <c r="D60" s="48"/>
      <c r="E60" s="131">
        <v>0</v>
      </c>
      <c r="F60" s="134">
        <v>7.1</v>
      </c>
      <c r="G60" s="134">
        <v>0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49">
        <f>SUM(E60:L60)</f>
        <v>7.1</v>
      </c>
      <c r="N60" s="47"/>
      <c r="O60" s="54">
        <f t="shared" ref="O60:O61" si="8">N60*M60</f>
        <v>0</v>
      </c>
    </row>
    <row r="61" spans="1:15" s="53" customFormat="1">
      <c r="A61" s="50" t="s">
        <v>217</v>
      </c>
      <c r="B61" s="82" t="s">
        <v>251</v>
      </c>
      <c r="C61" s="48" t="s">
        <v>24</v>
      </c>
      <c r="D61" s="48"/>
      <c r="E61" s="131">
        <v>0</v>
      </c>
      <c r="F61" s="134">
        <v>6.3</v>
      </c>
      <c r="G61" s="134">
        <v>0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49">
        <f>SUM(E61:L61)</f>
        <v>6.3</v>
      </c>
      <c r="N61" s="47"/>
      <c r="O61" s="54">
        <f t="shared" si="8"/>
        <v>0</v>
      </c>
    </row>
    <row r="62" spans="1:15" s="53" customFormat="1" ht="16" customHeight="1">
      <c r="A62" s="51" t="s">
        <v>88</v>
      </c>
      <c r="B62" s="82" t="s">
        <v>252</v>
      </c>
      <c r="C62" s="48" t="s">
        <v>23</v>
      </c>
      <c r="D62" s="131">
        <v>1</v>
      </c>
      <c r="E62" s="131">
        <v>0</v>
      </c>
      <c r="F62" s="134">
        <v>0</v>
      </c>
      <c r="G62" s="134">
        <v>0</v>
      </c>
      <c r="H62" s="134">
        <v>0</v>
      </c>
      <c r="I62" s="134">
        <v>0</v>
      </c>
      <c r="J62" s="134">
        <v>0</v>
      </c>
      <c r="K62" s="134">
        <v>0</v>
      </c>
      <c r="L62" s="134">
        <v>0</v>
      </c>
      <c r="M62" s="49">
        <f>SUM(D62:L62)</f>
        <v>1</v>
      </c>
      <c r="N62" s="47"/>
      <c r="O62" s="54">
        <f>N62*M62</f>
        <v>0</v>
      </c>
    </row>
    <row r="63" spans="1:15" s="53" customFormat="1" ht="13.5" thickBot="1">
      <c r="A63" s="50"/>
      <c r="B63" s="82"/>
      <c r="C63" s="48"/>
      <c r="D63" s="48"/>
      <c r="E63" s="59"/>
      <c r="F63" s="47"/>
      <c r="G63" s="54"/>
      <c r="H63" s="48"/>
      <c r="I63" s="48"/>
      <c r="J63" s="48"/>
      <c r="K63" s="48"/>
      <c r="L63" s="48"/>
      <c r="M63" s="49"/>
      <c r="N63" s="47"/>
      <c r="O63" s="54"/>
    </row>
    <row r="64" spans="1:15" s="53" customFormat="1" ht="13.5" thickBot="1">
      <c r="A64" s="109"/>
      <c r="B64" s="110" t="s">
        <v>109</v>
      </c>
      <c r="C64" s="111"/>
      <c r="D64" s="111"/>
      <c r="E64" s="111"/>
      <c r="F64" s="112"/>
      <c r="G64" s="112"/>
      <c r="H64" s="111"/>
      <c r="I64" s="111"/>
      <c r="J64" s="111"/>
      <c r="K64" s="111"/>
      <c r="L64" s="111"/>
      <c r="M64" s="111"/>
      <c r="N64" s="136"/>
      <c r="O64" s="113">
        <f>SUM(O33:O63)</f>
        <v>0</v>
      </c>
    </row>
    <row r="65" spans="1:15" s="53" customFormat="1">
      <c r="A65" s="50"/>
      <c r="B65" s="82"/>
      <c r="C65" s="134"/>
      <c r="D65" s="134"/>
      <c r="E65" s="131"/>
      <c r="F65" s="132"/>
      <c r="G65" s="133"/>
      <c r="H65" s="48"/>
      <c r="I65" s="48"/>
      <c r="J65" s="48"/>
      <c r="K65" s="48"/>
      <c r="L65" s="48"/>
      <c r="M65" s="49"/>
      <c r="N65" s="47"/>
      <c r="O65" s="54"/>
    </row>
    <row r="66" spans="1:15" s="53" customFormat="1">
      <c r="A66" s="51" t="s">
        <v>31</v>
      </c>
      <c r="B66" s="83" t="s">
        <v>163</v>
      </c>
      <c r="C66" s="134"/>
      <c r="D66" s="134"/>
      <c r="E66" s="131"/>
      <c r="F66" s="132"/>
      <c r="G66" s="133"/>
      <c r="H66" s="48"/>
      <c r="I66" s="48"/>
      <c r="J66" s="48"/>
      <c r="K66" s="48"/>
      <c r="L66" s="48"/>
      <c r="M66" s="49"/>
      <c r="N66" s="47"/>
      <c r="O66" s="54"/>
    </row>
    <row r="67" spans="1:15" s="53" customFormat="1">
      <c r="A67" s="50" t="s">
        <v>60</v>
      </c>
      <c r="B67" s="82" t="s">
        <v>110</v>
      </c>
      <c r="C67" s="134" t="s">
        <v>20</v>
      </c>
      <c r="D67" s="134"/>
      <c r="E67" s="131">
        <v>465</v>
      </c>
      <c r="F67" s="132">
        <v>257.5</v>
      </c>
      <c r="G67" s="133">
        <v>464.5</v>
      </c>
      <c r="H67" s="48">
        <v>515</v>
      </c>
      <c r="I67" s="48">
        <v>416</v>
      </c>
      <c r="J67" s="48">
        <v>281</v>
      </c>
      <c r="K67" s="48">
        <v>416</v>
      </c>
      <c r="L67" s="48">
        <v>0</v>
      </c>
      <c r="M67" s="49">
        <f t="shared" ref="M67:M68" si="9">SUM(E67:L67)</f>
        <v>2815</v>
      </c>
      <c r="N67" s="132"/>
      <c r="O67" s="54">
        <f t="shared" ref="O67:O68" si="10">N67*M67</f>
        <v>0</v>
      </c>
    </row>
    <row r="68" spans="1:15" s="53" customFormat="1">
      <c r="A68" s="50" t="s">
        <v>89</v>
      </c>
      <c r="B68" s="82" t="s">
        <v>128</v>
      </c>
      <c r="C68" s="134" t="s">
        <v>20</v>
      </c>
      <c r="D68" s="134"/>
      <c r="E68" s="131">
        <v>20.67</v>
      </c>
      <c r="F68" s="132">
        <v>0</v>
      </c>
      <c r="G68" s="133">
        <v>26.24</v>
      </c>
      <c r="H68" s="48">
        <v>0</v>
      </c>
      <c r="I68" s="48">
        <v>14</v>
      </c>
      <c r="J68" s="48">
        <v>0</v>
      </c>
      <c r="K68" s="48">
        <v>0</v>
      </c>
      <c r="L68" s="48">
        <v>269</v>
      </c>
      <c r="M68" s="49">
        <f t="shared" si="9"/>
        <v>329.90999999999997</v>
      </c>
      <c r="N68" s="132"/>
      <c r="O68" s="54">
        <f t="shared" si="10"/>
        <v>0</v>
      </c>
    </row>
    <row r="69" spans="1:15" s="53" customFormat="1">
      <c r="A69" s="50" t="s">
        <v>90</v>
      </c>
      <c r="B69" s="82" t="s">
        <v>69</v>
      </c>
      <c r="C69" s="134" t="s">
        <v>24</v>
      </c>
      <c r="D69" s="134"/>
      <c r="E69" s="131">
        <v>3.4</v>
      </c>
      <c r="F69" s="132">
        <v>0</v>
      </c>
      <c r="G69" s="133">
        <v>0</v>
      </c>
      <c r="H69" s="48">
        <v>0</v>
      </c>
      <c r="I69" s="48">
        <v>0</v>
      </c>
      <c r="J69" s="48">
        <v>0</v>
      </c>
      <c r="K69" s="48">
        <v>0</v>
      </c>
      <c r="L69" s="48">
        <v>0</v>
      </c>
      <c r="M69" s="49">
        <f t="shared" ref="M69" si="11">SUM(E69:L69)</f>
        <v>3.4</v>
      </c>
      <c r="N69" s="132"/>
      <c r="O69" s="54">
        <f t="shared" ref="O69" si="12">N69*M69</f>
        <v>0</v>
      </c>
    </row>
    <row r="70" spans="1:15" s="53" customFormat="1">
      <c r="A70" s="50" t="s">
        <v>91</v>
      </c>
      <c r="B70" s="82" t="s">
        <v>191</v>
      </c>
      <c r="C70" s="134" t="s">
        <v>20</v>
      </c>
      <c r="D70" s="134"/>
      <c r="E70" s="131">
        <v>41.35</v>
      </c>
      <c r="F70" s="132">
        <v>0</v>
      </c>
      <c r="G70" s="133">
        <v>50.9</v>
      </c>
      <c r="H70" s="48">
        <v>16.25</v>
      </c>
      <c r="I70" s="48">
        <v>19</v>
      </c>
      <c r="J70" s="48">
        <v>6</v>
      </c>
      <c r="K70" s="48">
        <v>29</v>
      </c>
      <c r="L70" s="48">
        <v>0</v>
      </c>
      <c r="M70" s="49">
        <f t="shared" ref="M70:M71" si="13">SUM(E70:L70)</f>
        <v>162.5</v>
      </c>
      <c r="N70" s="47"/>
      <c r="O70" s="54">
        <f t="shared" ref="O70:O71" si="14">N70*M70</f>
        <v>0</v>
      </c>
    </row>
    <row r="71" spans="1:15" s="53" customFormat="1" ht="13.5" thickBot="1">
      <c r="A71" s="50" t="s">
        <v>92</v>
      </c>
      <c r="B71" s="82" t="s">
        <v>257</v>
      </c>
      <c r="C71" s="134" t="s">
        <v>20</v>
      </c>
      <c r="D71" s="134"/>
      <c r="E71" s="131">
        <v>0</v>
      </c>
      <c r="F71" s="132">
        <v>0</v>
      </c>
      <c r="G71" s="133">
        <v>0</v>
      </c>
      <c r="H71" s="48">
        <v>6.5</v>
      </c>
      <c r="I71" s="48">
        <v>0</v>
      </c>
      <c r="J71" s="48">
        <v>20</v>
      </c>
      <c r="K71" s="48">
        <v>0</v>
      </c>
      <c r="L71" s="48">
        <v>0</v>
      </c>
      <c r="M71" s="49">
        <f t="shared" si="13"/>
        <v>26.5</v>
      </c>
      <c r="N71" s="47"/>
      <c r="O71" s="54">
        <f t="shared" si="14"/>
        <v>0</v>
      </c>
    </row>
    <row r="72" spans="1:15" s="53" customFormat="1" ht="13.5" thickBot="1">
      <c r="A72" s="109"/>
      <c r="B72" s="110" t="s">
        <v>118</v>
      </c>
      <c r="C72" s="111"/>
      <c r="D72" s="111"/>
      <c r="E72" s="111"/>
      <c r="F72" s="112"/>
      <c r="G72" s="112"/>
      <c r="H72" s="111"/>
      <c r="I72" s="111"/>
      <c r="J72" s="111"/>
      <c r="K72" s="111"/>
      <c r="L72" s="111"/>
      <c r="M72" s="111"/>
      <c r="N72" s="136"/>
      <c r="O72" s="113">
        <f>SUM(O65:O71)</f>
        <v>0</v>
      </c>
    </row>
    <row r="73" spans="1:15" s="53" customFormat="1">
      <c r="A73" s="51"/>
      <c r="B73" s="83"/>
      <c r="C73" s="48"/>
      <c r="D73" s="48"/>
      <c r="E73" s="59"/>
      <c r="F73" s="47"/>
      <c r="G73" s="54"/>
      <c r="H73" s="48"/>
      <c r="I73" s="48"/>
      <c r="J73" s="48"/>
      <c r="K73" s="48"/>
      <c r="L73" s="48"/>
      <c r="M73" s="49"/>
      <c r="N73" s="47"/>
      <c r="O73" s="54"/>
    </row>
    <row r="74" spans="1:15" s="53" customFormat="1">
      <c r="A74" s="51" t="s">
        <v>39</v>
      </c>
      <c r="B74" s="83" t="s">
        <v>164</v>
      </c>
      <c r="C74" s="48"/>
      <c r="D74" s="48"/>
      <c r="E74" s="59"/>
      <c r="F74" s="47"/>
      <c r="G74" s="54"/>
      <c r="H74" s="48"/>
      <c r="I74" s="48"/>
      <c r="J74" s="48"/>
      <c r="K74" s="48"/>
      <c r="L74" s="48"/>
      <c r="M74" s="49"/>
      <c r="N74" s="47"/>
      <c r="O74" s="54"/>
    </row>
    <row r="75" spans="1:15" s="53" customFormat="1">
      <c r="A75" s="50" t="s">
        <v>64</v>
      </c>
      <c r="B75" s="82" t="s">
        <v>243</v>
      </c>
      <c r="C75" s="48" t="s">
        <v>14</v>
      </c>
      <c r="D75" s="48"/>
      <c r="E75" s="131">
        <v>0</v>
      </c>
      <c r="F75" s="134">
        <v>0</v>
      </c>
      <c r="G75" s="135">
        <v>2</v>
      </c>
      <c r="H75" s="134">
        <v>0</v>
      </c>
      <c r="I75" s="134">
        <v>0</v>
      </c>
      <c r="J75" s="134">
        <v>1</v>
      </c>
      <c r="K75" s="134">
        <v>0</v>
      </c>
      <c r="L75" s="134">
        <v>0</v>
      </c>
      <c r="M75" s="49">
        <f>SUM(E75:L75)</f>
        <v>3</v>
      </c>
      <c r="N75" s="47"/>
      <c r="O75" s="54">
        <f t="shared" ref="O75:O83" si="15">N75*M75</f>
        <v>0</v>
      </c>
    </row>
    <row r="76" spans="1:15" s="53" customFormat="1">
      <c r="A76" s="50" t="s">
        <v>65</v>
      </c>
      <c r="B76" s="82" t="s">
        <v>244</v>
      </c>
      <c r="C76" s="48" t="s">
        <v>14</v>
      </c>
      <c r="D76" s="48"/>
      <c r="E76" s="131">
        <v>8</v>
      </c>
      <c r="F76" s="134">
        <v>6</v>
      </c>
      <c r="G76" s="135">
        <v>8</v>
      </c>
      <c r="H76" s="134">
        <v>7</v>
      </c>
      <c r="I76" s="134">
        <v>6</v>
      </c>
      <c r="J76" s="134">
        <v>2</v>
      </c>
      <c r="K76" s="134">
        <v>5</v>
      </c>
      <c r="L76" s="134">
        <v>7</v>
      </c>
      <c r="M76" s="49">
        <f t="shared" ref="M76" si="16">SUM(E76:L76)</f>
        <v>49</v>
      </c>
      <c r="N76" s="47"/>
      <c r="O76" s="54">
        <f t="shared" ref="O76" si="17">N76*M76</f>
        <v>0</v>
      </c>
    </row>
    <row r="77" spans="1:15" s="53" customFormat="1">
      <c r="A77" s="50" t="s">
        <v>66</v>
      </c>
      <c r="B77" s="82" t="s">
        <v>247</v>
      </c>
      <c r="C77" s="48" t="s">
        <v>14</v>
      </c>
      <c r="D77" s="48"/>
      <c r="E77" s="131">
        <v>2</v>
      </c>
      <c r="F77" s="134">
        <v>1</v>
      </c>
      <c r="G77" s="135">
        <v>0</v>
      </c>
      <c r="H77" s="134">
        <v>4</v>
      </c>
      <c r="I77" s="134">
        <v>1</v>
      </c>
      <c r="J77" s="134">
        <v>1</v>
      </c>
      <c r="K77" s="134">
        <v>1</v>
      </c>
      <c r="L77" s="134">
        <v>0</v>
      </c>
      <c r="M77" s="49">
        <f t="shared" ref="M77:M83" si="18">SUM(E77:L77)</f>
        <v>10</v>
      </c>
      <c r="N77" s="47"/>
      <c r="O77" s="54">
        <f t="shared" si="15"/>
        <v>0</v>
      </c>
    </row>
    <row r="78" spans="1:15" s="53" customFormat="1">
      <c r="A78" s="50" t="s">
        <v>67</v>
      </c>
      <c r="B78" s="82" t="s">
        <v>245</v>
      </c>
      <c r="C78" s="48" t="s">
        <v>14</v>
      </c>
      <c r="D78" s="48"/>
      <c r="E78" s="131">
        <v>0</v>
      </c>
      <c r="F78" s="134">
        <v>0</v>
      </c>
      <c r="G78" s="135">
        <v>0</v>
      </c>
      <c r="H78" s="134">
        <v>0</v>
      </c>
      <c r="I78" s="134">
        <v>0</v>
      </c>
      <c r="J78" s="134">
        <v>1</v>
      </c>
      <c r="K78" s="134">
        <v>0</v>
      </c>
      <c r="L78" s="134">
        <v>0</v>
      </c>
      <c r="M78" s="49">
        <f>SUM(E78:L78)</f>
        <v>1</v>
      </c>
      <c r="N78" s="47"/>
      <c r="O78" s="54">
        <f t="shared" si="15"/>
        <v>0</v>
      </c>
    </row>
    <row r="79" spans="1:15" s="53" customFormat="1">
      <c r="A79" s="50" t="s">
        <v>68</v>
      </c>
      <c r="B79" s="82" t="s">
        <v>246</v>
      </c>
      <c r="C79" s="48" t="s">
        <v>14</v>
      </c>
      <c r="D79" s="48"/>
      <c r="E79" s="131">
        <v>0</v>
      </c>
      <c r="F79" s="134">
        <v>0</v>
      </c>
      <c r="G79" s="135">
        <v>0</v>
      </c>
      <c r="H79" s="134">
        <v>0</v>
      </c>
      <c r="I79" s="134">
        <v>0</v>
      </c>
      <c r="J79" s="134">
        <v>1</v>
      </c>
      <c r="K79" s="134">
        <v>0</v>
      </c>
      <c r="L79" s="134">
        <v>1</v>
      </c>
      <c r="M79" s="49">
        <f t="shared" ref="M79" si="19">SUM(E79:L79)</f>
        <v>2</v>
      </c>
      <c r="N79" s="47"/>
      <c r="O79" s="54">
        <f t="shared" ref="O79" si="20">N79*M79</f>
        <v>0</v>
      </c>
    </row>
    <row r="80" spans="1:15" s="53" customFormat="1">
      <c r="A80" s="50" t="s">
        <v>70</v>
      </c>
      <c r="B80" s="82" t="s">
        <v>111</v>
      </c>
      <c r="C80" s="48" t="s">
        <v>24</v>
      </c>
      <c r="D80" s="48"/>
      <c r="E80" s="131">
        <v>139</v>
      </c>
      <c r="F80" s="134">
        <v>150</v>
      </c>
      <c r="G80" s="135">
        <v>134</v>
      </c>
      <c r="H80" s="134">
        <v>144.5</v>
      </c>
      <c r="I80" s="134">
        <v>133</v>
      </c>
      <c r="J80" s="134">
        <v>52</v>
      </c>
      <c r="K80" s="134">
        <v>63</v>
      </c>
      <c r="L80" s="134">
        <v>69</v>
      </c>
      <c r="M80" s="49">
        <f t="shared" si="18"/>
        <v>884.5</v>
      </c>
      <c r="N80" s="47"/>
      <c r="O80" s="54">
        <f t="shared" si="15"/>
        <v>0</v>
      </c>
    </row>
    <row r="81" spans="1:15" s="53" customFormat="1">
      <c r="A81" s="50" t="s">
        <v>131</v>
      </c>
      <c r="B81" s="82" t="s">
        <v>112</v>
      </c>
      <c r="C81" s="48" t="s">
        <v>14</v>
      </c>
      <c r="D81" s="48"/>
      <c r="E81" s="131">
        <v>5</v>
      </c>
      <c r="F81" s="134">
        <v>0</v>
      </c>
      <c r="G81" s="135">
        <v>7</v>
      </c>
      <c r="H81" s="134">
        <v>11</v>
      </c>
      <c r="I81" s="134">
        <v>9</v>
      </c>
      <c r="J81" s="134">
        <v>0</v>
      </c>
      <c r="K81" s="134">
        <v>5</v>
      </c>
      <c r="L81" s="134">
        <v>4</v>
      </c>
      <c r="M81" s="49">
        <f t="shared" si="18"/>
        <v>41</v>
      </c>
      <c r="N81" s="47"/>
      <c r="O81" s="54">
        <f t="shared" si="15"/>
        <v>0</v>
      </c>
    </row>
    <row r="82" spans="1:15" s="53" customFormat="1">
      <c r="A82" s="50" t="s">
        <v>192</v>
      </c>
      <c r="B82" s="82" t="s">
        <v>113</v>
      </c>
      <c r="C82" s="48" t="s">
        <v>38</v>
      </c>
      <c r="D82" s="48"/>
      <c r="E82" s="131">
        <v>10</v>
      </c>
      <c r="F82" s="134">
        <v>0</v>
      </c>
      <c r="G82" s="135">
        <v>10</v>
      </c>
      <c r="H82" s="134">
        <v>0</v>
      </c>
      <c r="I82" s="134">
        <v>0</v>
      </c>
      <c r="J82" s="134">
        <v>0</v>
      </c>
      <c r="K82" s="134">
        <v>0</v>
      </c>
      <c r="L82" s="134">
        <v>0</v>
      </c>
      <c r="M82" s="49">
        <f t="shared" si="18"/>
        <v>20</v>
      </c>
      <c r="N82" s="47"/>
      <c r="O82" s="54">
        <f t="shared" si="15"/>
        <v>0</v>
      </c>
    </row>
    <row r="83" spans="1:15" s="53" customFormat="1">
      <c r="A83" s="50" t="s">
        <v>193</v>
      </c>
      <c r="B83" s="82" t="s">
        <v>114</v>
      </c>
      <c r="C83" s="48" t="s">
        <v>14</v>
      </c>
      <c r="D83" s="48"/>
      <c r="E83" s="131">
        <v>0</v>
      </c>
      <c r="F83" s="134">
        <v>0</v>
      </c>
      <c r="G83" s="135">
        <v>1</v>
      </c>
      <c r="H83" s="134">
        <v>0</v>
      </c>
      <c r="I83" s="134">
        <v>0</v>
      </c>
      <c r="J83" s="134">
        <v>0</v>
      </c>
      <c r="K83" s="134">
        <v>0</v>
      </c>
      <c r="L83" s="134">
        <v>0</v>
      </c>
      <c r="M83" s="49">
        <f t="shared" si="18"/>
        <v>1</v>
      </c>
      <c r="N83" s="47"/>
      <c r="O83" s="54">
        <f t="shared" si="15"/>
        <v>0</v>
      </c>
    </row>
    <row r="84" spans="1:15" s="53" customFormat="1">
      <c r="A84" s="50" t="s">
        <v>229</v>
      </c>
      <c r="B84" s="82" t="s">
        <v>74</v>
      </c>
      <c r="C84" s="48" t="s">
        <v>14</v>
      </c>
      <c r="D84" s="48"/>
      <c r="E84" s="131">
        <v>10</v>
      </c>
      <c r="F84" s="131">
        <v>7</v>
      </c>
      <c r="G84" s="131">
        <v>10</v>
      </c>
      <c r="H84" s="131">
        <v>11</v>
      </c>
      <c r="I84" s="131">
        <v>7</v>
      </c>
      <c r="J84" s="131">
        <v>7</v>
      </c>
      <c r="K84" s="131">
        <v>6</v>
      </c>
      <c r="L84" s="131">
        <v>8</v>
      </c>
      <c r="M84" s="49">
        <f>M75+M77+M78</f>
        <v>14</v>
      </c>
      <c r="N84" s="47"/>
      <c r="O84" s="54">
        <f>N84*M84</f>
        <v>0</v>
      </c>
    </row>
    <row r="85" spans="1:15" s="53" customFormat="1">
      <c r="A85" s="50" t="s">
        <v>248</v>
      </c>
      <c r="B85" s="82" t="s">
        <v>230</v>
      </c>
      <c r="C85" s="48" t="s">
        <v>14</v>
      </c>
      <c r="D85" s="48"/>
      <c r="E85" s="131">
        <v>1</v>
      </c>
      <c r="F85" s="134">
        <v>1</v>
      </c>
      <c r="G85" s="135">
        <v>2</v>
      </c>
      <c r="H85" s="134">
        <v>1</v>
      </c>
      <c r="I85" s="134">
        <v>0</v>
      </c>
      <c r="J85" s="134">
        <v>0</v>
      </c>
      <c r="K85" s="134">
        <v>1</v>
      </c>
      <c r="L85" s="134">
        <v>0</v>
      </c>
      <c r="M85" s="49">
        <f t="shared" ref="M85" si="21">SUM(E85:L85)</f>
        <v>6</v>
      </c>
      <c r="N85" s="47"/>
      <c r="O85" s="54">
        <f t="shared" ref="O85" si="22">N85*M85</f>
        <v>0</v>
      </c>
    </row>
    <row r="86" spans="1:15" s="53" customFormat="1" ht="13.5" thickBot="1">
      <c r="A86" s="50" t="s">
        <v>254</v>
      </c>
      <c r="B86" s="82" t="s">
        <v>256</v>
      </c>
      <c r="C86" s="48" t="s">
        <v>20</v>
      </c>
      <c r="D86" s="48"/>
      <c r="E86" s="131">
        <v>0</v>
      </c>
      <c r="F86" s="134">
        <v>0</v>
      </c>
      <c r="G86" s="135">
        <v>3.65</v>
      </c>
      <c r="H86" s="134">
        <v>0</v>
      </c>
      <c r="I86" s="134">
        <v>0</v>
      </c>
      <c r="J86" s="134">
        <v>0</v>
      </c>
      <c r="K86" s="134">
        <v>0</v>
      </c>
      <c r="L86" s="134">
        <v>0</v>
      </c>
      <c r="M86" s="49">
        <f t="shared" ref="M86" si="23">SUM(E86:L86)</f>
        <v>3.65</v>
      </c>
      <c r="N86" s="47"/>
      <c r="O86" s="54">
        <f t="shared" ref="O86" si="24">N86*M86</f>
        <v>0</v>
      </c>
    </row>
    <row r="87" spans="1:15" s="53" customFormat="1" ht="13.5" thickBot="1">
      <c r="A87" s="109"/>
      <c r="B87" s="110" t="s">
        <v>117</v>
      </c>
      <c r="C87" s="111"/>
      <c r="D87" s="111"/>
      <c r="E87" s="111"/>
      <c r="F87" s="112"/>
      <c r="G87" s="112"/>
      <c r="H87" s="111"/>
      <c r="I87" s="111"/>
      <c r="J87" s="111"/>
      <c r="K87" s="111"/>
      <c r="L87" s="111"/>
      <c r="M87" s="111"/>
      <c r="N87" s="136"/>
      <c r="O87" s="113">
        <f>SUM(O73:O86)</f>
        <v>0</v>
      </c>
    </row>
    <row r="88" spans="1:15" s="53" customFormat="1">
      <c r="A88" s="50"/>
      <c r="B88" s="82"/>
      <c r="C88" s="48"/>
      <c r="D88" s="48"/>
      <c r="E88" s="59"/>
      <c r="F88" s="47"/>
      <c r="G88" s="54"/>
      <c r="H88" s="48"/>
      <c r="I88" s="48"/>
      <c r="J88" s="48"/>
      <c r="K88" s="48"/>
      <c r="L88" s="48"/>
      <c r="M88" s="49"/>
      <c r="N88" s="47"/>
      <c r="O88" s="54"/>
    </row>
    <row r="89" spans="1:15" s="53" customFormat="1">
      <c r="A89" s="51" t="s">
        <v>40</v>
      </c>
      <c r="B89" s="83" t="s">
        <v>165</v>
      </c>
      <c r="C89" s="48"/>
      <c r="D89" s="48"/>
      <c r="E89" s="131"/>
      <c r="F89" s="132"/>
      <c r="G89" s="133"/>
      <c r="H89" s="134"/>
      <c r="I89" s="134"/>
      <c r="J89" s="134"/>
      <c r="K89" s="134"/>
      <c r="L89" s="134"/>
      <c r="M89" s="49"/>
      <c r="N89" s="47"/>
      <c r="O89" s="54"/>
    </row>
    <row r="90" spans="1:15" s="53" customFormat="1">
      <c r="A90" s="50" t="s">
        <v>71</v>
      </c>
      <c r="B90" s="82" t="s">
        <v>240</v>
      </c>
      <c r="C90" s="48" t="s">
        <v>38</v>
      </c>
      <c r="D90" s="48"/>
      <c r="E90" s="131">
        <v>1</v>
      </c>
      <c r="F90" s="132">
        <v>0</v>
      </c>
      <c r="G90" s="133">
        <v>1</v>
      </c>
      <c r="H90" s="134">
        <v>0</v>
      </c>
      <c r="I90" s="134">
        <v>1</v>
      </c>
      <c r="J90" s="134">
        <v>0</v>
      </c>
      <c r="K90" s="134">
        <v>1</v>
      </c>
      <c r="L90" s="134">
        <v>0</v>
      </c>
      <c r="M90" s="49">
        <f t="shared" ref="M90:M106" si="25">SUM(E90:L90)</f>
        <v>4</v>
      </c>
      <c r="N90" s="47"/>
      <c r="O90" s="54">
        <f t="shared" ref="O90:O106" si="26">N90*M90</f>
        <v>0</v>
      </c>
    </row>
    <row r="91" spans="1:15" s="53" customFormat="1">
      <c r="A91" s="50" t="s">
        <v>72</v>
      </c>
      <c r="B91" s="82" t="s">
        <v>241</v>
      </c>
      <c r="C91" s="48" t="s">
        <v>38</v>
      </c>
      <c r="D91" s="48"/>
      <c r="E91" s="131">
        <v>0</v>
      </c>
      <c r="F91" s="132">
        <v>1</v>
      </c>
      <c r="G91" s="133">
        <v>0</v>
      </c>
      <c r="H91" s="134">
        <v>0</v>
      </c>
      <c r="I91" s="134">
        <v>0</v>
      </c>
      <c r="J91" s="134">
        <v>0</v>
      </c>
      <c r="K91" s="134">
        <v>0</v>
      </c>
      <c r="L91" s="134">
        <v>0</v>
      </c>
      <c r="M91" s="49">
        <f t="shared" si="25"/>
        <v>1</v>
      </c>
      <c r="N91" s="47"/>
      <c r="O91" s="54">
        <f t="shared" si="26"/>
        <v>0</v>
      </c>
    </row>
    <row r="92" spans="1:15" s="53" customFormat="1">
      <c r="A92" s="50" t="s">
        <v>107</v>
      </c>
      <c r="B92" s="82" t="s">
        <v>242</v>
      </c>
      <c r="C92" s="48" t="s">
        <v>24</v>
      </c>
      <c r="D92" s="48"/>
      <c r="E92" s="131">
        <v>8</v>
      </c>
      <c r="F92" s="132">
        <v>6</v>
      </c>
      <c r="G92" s="133">
        <v>8</v>
      </c>
      <c r="H92" s="134">
        <v>0</v>
      </c>
      <c r="I92" s="134">
        <v>0</v>
      </c>
      <c r="J92" s="134">
        <v>0</v>
      </c>
      <c r="K92" s="134">
        <v>0</v>
      </c>
      <c r="L92" s="134">
        <v>0</v>
      </c>
      <c r="M92" s="49">
        <f t="shared" si="25"/>
        <v>22</v>
      </c>
      <c r="N92" s="47"/>
      <c r="O92" s="54">
        <f t="shared" si="26"/>
        <v>0</v>
      </c>
    </row>
    <row r="93" spans="1:15" s="53" customFormat="1">
      <c r="A93" s="50" t="s">
        <v>108</v>
      </c>
      <c r="B93" s="82" t="s">
        <v>115</v>
      </c>
      <c r="C93" s="48" t="s">
        <v>24</v>
      </c>
      <c r="D93" s="48"/>
      <c r="E93" s="131">
        <v>1.75</v>
      </c>
      <c r="F93" s="132">
        <f>1.6+F94</f>
        <v>8.0500000000000007</v>
      </c>
      <c r="G93" s="133">
        <v>1.72</v>
      </c>
      <c r="H93" s="134">
        <f>1.4+2.4</f>
        <v>3.8</v>
      </c>
      <c r="I93" s="134">
        <f>1.85+9.25</f>
        <v>11.1</v>
      </c>
      <c r="J93" s="134">
        <v>9</v>
      </c>
      <c r="K93" s="134">
        <v>18</v>
      </c>
      <c r="L93" s="134">
        <v>5</v>
      </c>
      <c r="M93" s="49">
        <f t="shared" si="25"/>
        <v>58.42</v>
      </c>
      <c r="N93" s="47"/>
      <c r="O93" s="54">
        <f t="shared" si="26"/>
        <v>0</v>
      </c>
    </row>
    <row r="94" spans="1:15" s="53" customFormat="1">
      <c r="A94" s="50" t="s">
        <v>129</v>
      </c>
      <c r="B94" s="82" t="s">
        <v>208</v>
      </c>
      <c r="C94" s="48" t="s">
        <v>24</v>
      </c>
      <c r="D94" s="48"/>
      <c r="E94" s="131">
        <v>0</v>
      </c>
      <c r="F94" s="132">
        <v>6.45</v>
      </c>
      <c r="G94" s="133">
        <v>0</v>
      </c>
      <c r="H94" s="134">
        <v>2.4</v>
      </c>
      <c r="I94" s="134">
        <v>9.25</v>
      </c>
      <c r="J94" s="134">
        <v>9</v>
      </c>
      <c r="K94" s="134">
        <v>16</v>
      </c>
      <c r="L94" s="134">
        <v>5</v>
      </c>
      <c r="M94" s="49">
        <v>48</v>
      </c>
      <c r="N94" s="47"/>
      <c r="O94" s="54">
        <f t="shared" ref="O94" si="27">N94*M94</f>
        <v>0</v>
      </c>
    </row>
    <row r="95" spans="1:15" s="53" customFormat="1">
      <c r="A95" s="50" t="s">
        <v>130</v>
      </c>
      <c r="B95" s="82" t="s">
        <v>238</v>
      </c>
      <c r="C95" s="48" t="s">
        <v>38</v>
      </c>
      <c r="D95" s="48"/>
      <c r="E95" s="131">
        <v>0</v>
      </c>
      <c r="F95" s="132">
        <v>1</v>
      </c>
      <c r="G95" s="133">
        <v>0</v>
      </c>
      <c r="H95" s="134">
        <v>0</v>
      </c>
      <c r="I95" s="134">
        <v>0</v>
      </c>
      <c r="J95" s="134">
        <v>0</v>
      </c>
      <c r="K95" s="134">
        <v>0</v>
      </c>
      <c r="L95" s="134">
        <v>0</v>
      </c>
      <c r="M95" s="49">
        <f t="shared" si="25"/>
        <v>1</v>
      </c>
      <c r="N95" s="47"/>
      <c r="O95" s="54">
        <f t="shared" si="26"/>
        <v>0</v>
      </c>
    </row>
    <row r="96" spans="1:15" s="53" customFormat="1">
      <c r="A96" s="50" t="s">
        <v>132</v>
      </c>
      <c r="B96" s="82" t="s">
        <v>239</v>
      </c>
      <c r="C96" s="48" t="s">
        <v>38</v>
      </c>
      <c r="D96" s="48"/>
      <c r="E96" s="131">
        <v>0</v>
      </c>
      <c r="F96" s="132">
        <v>1</v>
      </c>
      <c r="G96" s="133">
        <v>0</v>
      </c>
      <c r="H96" s="134">
        <v>0</v>
      </c>
      <c r="I96" s="134">
        <v>0</v>
      </c>
      <c r="J96" s="134">
        <v>0</v>
      </c>
      <c r="K96" s="134">
        <v>0</v>
      </c>
      <c r="L96" s="134">
        <v>0</v>
      </c>
      <c r="M96" s="49">
        <f t="shared" si="25"/>
        <v>1</v>
      </c>
      <c r="N96" s="47"/>
      <c r="O96" s="54">
        <f t="shared" si="26"/>
        <v>0</v>
      </c>
    </row>
    <row r="97" spans="1:15" s="53" customFormat="1">
      <c r="A97" s="50" t="s">
        <v>133</v>
      </c>
      <c r="B97" s="82" t="s">
        <v>237</v>
      </c>
      <c r="C97" s="48" t="s">
        <v>38</v>
      </c>
      <c r="D97" s="48"/>
      <c r="E97" s="131">
        <v>0</v>
      </c>
      <c r="F97" s="132">
        <v>1</v>
      </c>
      <c r="G97" s="133">
        <v>0</v>
      </c>
      <c r="H97" s="134">
        <v>0</v>
      </c>
      <c r="I97" s="134">
        <v>0</v>
      </c>
      <c r="J97" s="134">
        <v>0</v>
      </c>
      <c r="K97" s="134">
        <v>0</v>
      </c>
      <c r="L97" s="134">
        <v>0</v>
      </c>
      <c r="M97" s="49">
        <f t="shared" si="25"/>
        <v>1</v>
      </c>
      <c r="N97" s="47"/>
      <c r="O97" s="54">
        <f t="shared" si="26"/>
        <v>0</v>
      </c>
    </row>
    <row r="98" spans="1:15" s="53" customFormat="1">
      <c r="A98" s="50" t="s">
        <v>194</v>
      </c>
      <c r="B98" s="82" t="s">
        <v>236</v>
      </c>
      <c r="C98" s="48" t="s">
        <v>38</v>
      </c>
      <c r="D98" s="48"/>
      <c r="E98" s="131">
        <v>0</v>
      </c>
      <c r="F98" s="132">
        <v>1</v>
      </c>
      <c r="G98" s="133">
        <v>0</v>
      </c>
      <c r="H98" s="134">
        <v>0</v>
      </c>
      <c r="I98" s="134">
        <v>0</v>
      </c>
      <c r="J98" s="134">
        <v>0</v>
      </c>
      <c r="K98" s="134">
        <v>0</v>
      </c>
      <c r="L98" s="134">
        <v>0</v>
      </c>
      <c r="M98" s="49">
        <f t="shared" si="25"/>
        <v>1</v>
      </c>
      <c r="N98" s="47"/>
      <c r="O98" s="54">
        <f t="shared" si="26"/>
        <v>0</v>
      </c>
    </row>
    <row r="99" spans="1:15" s="53" customFormat="1">
      <c r="A99" s="50" t="s">
        <v>195</v>
      </c>
      <c r="B99" s="82" t="s">
        <v>235</v>
      </c>
      <c r="C99" s="48" t="s">
        <v>38</v>
      </c>
      <c r="D99" s="48"/>
      <c r="E99" s="131">
        <v>0</v>
      </c>
      <c r="F99" s="132">
        <v>1</v>
      </c>
      <c r="G99" s="133">
        <v>0</v>
      </c>
      <c r="H99" s="134">
        <v>0</v>
      </c>
      <c r="I99" s="134">
        <v>0</v>
      </c>
      <c r="J99" s="134">
        <v>0</v>
      </c>
      <c r="K99" s="134">
        <v>0</v>
      </c>
      <c r="L99" s="134">
        <v>0</v>
      </c>
      <c r="M99" s="49">
        <f t="shared" si="25"/>
        <v>1</v>
      </c>
      <c r="N99" s="47"/>
      <c r="O99" s="54">
        <f t="shared" si="26"/>
        <v>0</v>
      </c>
    </row>
    <row r="100" spans="1:15" s="53" customFormat="1">
      <c r="A100" s="50" t="s">
        <v>196</v>
      </c>
      <c r="B100" s="82" t="s">
        <v>211</v>
      </c>
      <c r="C100" s="48" t="s">
        <v>38</v>
      </c>
      <c r="D100" s="48"/>
      <c r="E100" s="131">
        <v>0</v>
      </c>
      <c r="F100" s="132">
        <v>1</v>
      </c>
      <c r="G100" s="133">
        <v>0</v>
      </c>
      <c r="H100" s="134">
        <v>0</v>
      </c>
      <c r="I100" s="134">
        <v>0</v>
      </c>
      <c r="J100" s="134">
        <v>0</v>
      </c>
      <c r="K100" s="134">
        <v>0</v>
      </c>
      <c r="L100" s="134">
        <v>0</v>
      </c>
      <c r="M100" s="49">
        <f t="shared" ref="M100" si="28">SUM(E100:L100)</f>
        <v>1</v>
      </c>
      <c r="N100" s="47"/>
      <c r="O100" s="54">
        <f t="shared" si="26"/>
        <v>0</v>
      </c>
    </row>
    <row r="101" spans="1:15" s="53" customFormat="1">
      <c r="A101" s="50" t="s">
        <v>197</v>
      </c>
      <c r="B101" s="82" t="s">
        <v>116</v>
      </c>
      <c r="C101" s="48" t="s">
        <v>20</v>
      </c>
      <c r="D101" s="48"/>
      <c r="E101" s="131">
        <v>0</v>
      </c>
      <c r="F101" s="132">
        <v>5.8</v>
      </c>
      <c r="G101" s="133">
        <v>0</v>
      </c>
      <c r="H101" s="134">
        <v>0</v>
      </c>
      <c r="I101" s="134">
        <v>0</v>
      </c>
      <c r="J101" s="134">
        <v>5.8</v>
      </c>
      <c r="K101" s="134">
        <v>0</v>
      </c>
      <c r="L101" s="134">
        <v>0</v>
      </c>
      <c r="M101" s="49">
        <f t="shared" si="25"/>
        <v>11.6</v>
      </c>
      <c r="N101" s="47"/>
      <c r="O101" s="54">
        <f t="shared" si="26"/>
        <v>0</v>
      </c>
    </row>
    <row r="102" spans="1:15" s="53" customFormat="1" ht="16" customHeight="1">
      <c r="A102" s="50" t="s">
        <v>198</v>
      </c>
      <c r="B102" s="82" t="s">
        <v>234</v>
      </c>
      <c r="C102" s="48" t="s">
        <v>38</v>
      </c>
      <c r="D102" s="48"/>
      <c r="E102" s="131">
        <v>0</v>
      </c>
      <c r="F102" s="132">
        <v>0</v>
      </c>
      <c r="G102" s="133">
        <v>0</v>
      </c>
      <c r="H102" s="134">
        <v>0</v>
      </c>
      <c r="I102" s="134">
        <v>0</v>
      </c>
      <c r="J102" s="134">
        <v>0</v>
      </c>
      <c r="K102" s="134">
        <v>0</v>
      </c>
      <c r="L102" s="134">
        <v>1</v>
      </c>
      <c r="M102" s="49">
        <f t="shared" si="25"/>
        <v>1</v>
      </c>
      <c r="N102" s="47"/>
      <c r="O102" s="54">
        <f t="shared" si="26"/>
        <v>0</v>
      </c>
    </row>
    <row r="103" spans="1:15" s="53" customFormat="1">
      <c r="A103" s="50" t="s">
        <v>199</v>
      </c>
      <c r="B103" s="82" t="s">
        <v>204</v>
      </c>
      <c r="C103" s="48" t="s">
        <v>38</v>
      </c>
      <c r="D103" s="48"/>
      <c r="E103" s="131">
        <v>0</v>
      </c>
      <c r="F103" s="132">
        <v>0</v>
      </c>
      <c r="G103" s="133">
        <v>0</v>
      </c>
      <c r="H103" s="134">
        <v>0</v>
      </c>
      <c r="I103" s="134">
        <v>0</v>
      </c>
      <c r="J103" s="134">
        <v>1</v>
      </c>
      <c r="K103" s="134">
        <v>0</v>
      </c>
      <c r="L103" s="134">
        <v>0</v>
      </c>
      <c r="M103" s="49">
        <f t="shared" ref="M103" si="29">SUM(E103:L103)</f>
        <v>1</v>
      </c>
      <c r="N103" s="47"/>
      <c r="O103" s="54">
        <f t="shared" ref="O103" si="30">N103*M103</f>
        <v>0</v>
      </c>
    </row>
    <row r="104" spans="1:15" s="53" customFormat="1">
      <c r="A104" s="50" t="s">
        <v>205</v>
      </c>
      <c r="B104" s="82" t="s">
        <v>119</v>
      </c>
      <c r="C104" s="48" t="s">
        <v>38</v>
      </c>
      <c r="D104" s="48"/>
      <c r="E104" s="131">
        <v>0</v>
      </c>
      <c r="F104" s="132">
        <v>0</v>
      </c>
      <c r="G104" s="133">
        <v>0</v>
      </c>
      <c r="H104" s="134">
        <v>0</v>
      </c>
      <c r="I104" s="134">
        <v>0</v>
      </c>
      <c r="J104" s="134">
        <v>0</v>
      </c>
      <c r="K104" s="134">
        <v>0</v>
      </c>
      <c r="L104" s="134">
        <v>1</v>
      </c>
      <c r="M104" s="49">
        <f t="shared" si="25"/>
        <v>1</v>
      </c>
      <c r="N104" s="47"/>
      <c r="O104" s="54">
        <f t="shared" si="26"/>
        <v>0</v>
      </c>
    </row>
    <row r="105" spans="1:15" s="53" customFormat="1">
      <c r="A105" s="50" t="s">
        <v>206</v>
      </c>
      <c r="B105" s="82" t="s">
        <v>172</v>
      </c>
      <c r="C105" s="48" t="s">
        <v>14</v>
      </c>
      <c r="D105" s="48"/>
      <c r="E105" s="131">
        <v>4</v>
      </c>
      <c r="F105" s="132">
        <v>0</v>
      </c>
      <c r="G105" s="133">
        <v>0</v>
      </c>
      <c r="H105" s="134">
        <v>3</v>
      </c>
      <c r="I105" s="134">
        <v>3</v>
      </c>
      <c r="J105" s="134">
        <v>6</v>
      </c>
      <c r="K105" s="134">
        <v>0</v>
      </c>
      <c r="L105" s="134">
        <v>12</v>
      </c>
      <c r="M105" s="49">
        <f t="shared" si="25"/>
        <v>28</v>
      </c>
      <c r="N105" s="47"/>
      <c r="O105" s="54">
        <f t="shared" si="26"/>
        <v>0</v>
      </c>
    </row>
    <row r="106" spans="1:15" s="53" customFormat="1">
      <c r="A106" s="50" t="s">
        <v>207</v>
      </c>
      <c r="B106" s="82" t="s">
        <v>171</v>
      </c>
      <c r="C106" s="48" t="s">
        <v>14</v>
      </c>
      <c r="D106" s="48"/>
      <c r="E106" s="131">
        <v>3</v>
      </c>
      <c r="F106" s="132">
        <v>2</v>
      </c>
      <c r="G106" s="133">
        <v>1</v>
      </c>
      <c r="H106" s="134">
        <v>2</v>
      </c>
      <c r="I106" s="134">
        <v>2</v>
      </c>
      <c r="J106" s="134">
        <v>5</v>
      </c>
      <c r="K106" s="134">
        <v>2</v>
      </c>
      <c r="L106" s="134">
        <v>2</v>
      </c>
      <c r="M106" s="49">
        <f t="shared" si="25"/>
        <v>19</v>
      </c>
      <c r="N106" s="47"/>
      <c r="O106" s="54">
        <f t="shared" si="26"/>
        <v>0</v>
      </c>
    </row>
    <row r="107" spans="1:15" s="53" customFormat="1">
      <c r="A107" s="50" t="s">
        <v>210</v>
      </c>
      <c r="B107" s="82" t="s">
        <v>209</v>
      </c>
      <c r="C107" s="48" t="s">
        <v>14</v>
      </c>
      <c r="D107" s="48"/>
      <c r="E107" s="131">
        <v>0</v>
      </c>
      <c r="F107" s="132">
        <v>0</v>
      </c>
      <c r="G107" s="133">
        <v>0</v>
      </c>
      <c r="H107" s="134">
        <v>0</v>
      </c>
      <c r="I107" s="134">
        <v>0</v>
      </c>
      <c r="J107" s="134">
        <v>2</v>
      </c>
      <c r="K107" s="134">
        <v>0</v>
      </c>
      <c r="L107" s="134">
        <v>3</v>
      </c>
      <c r="M107" s="49">
        <f t="shared" ref="M107" si="31">SUM(E107:L107)</f>
        <v>5</v>
      </c>
      <c r="N107" s="47"/>
      <c r="O107" s="54">
        <f t="shared" ref="O107" si="32">N107*M107</f>
        <v>0</v>
      </c>
    </row>
    <row r="108" spans="1:15" s="53" customFormat="1">
      <c r="A108" s="50" t="s">
        <v>218</v>
      </c>
      <c r="B108" s="82" t="s">
        <v>233</v>
      </c>
      <c r="C108" s="48" t="s">
        <v>14</v>
      </c>
      <c r="D108" s="48"/>
      <c r="E108" s="131">
        <v>0</v>
      </c>
      <c r="F108" s="132">
        <v>1</v>
      </c>
      <c r="G108" s="133">
        <v>0</v>
      </c>
      <c r="H108" s="134">
        <v>1</v>
      </c>
      <c r="I108" s="134">
        <v>0</v>
      </c>
      <c r="J108" s="134">
        <v>1</v>
      </c>
      <c r="K108" s="134">
        <v>0</v>
      </c>
      <c r="L108" s="134">
        <v>2</v>
      </c>
      <c r="M108" s="49">
        <f t="shared" ref="M108" si="33">SUM(E108:L108)</f>
        <v>5</v>
      </c>
      <c r="N108" s="47"/>
      <c r="O108" s="54">
        <f t="shared" ref="O108" si="34">N108*M108</f>
        <v>0</v>
      </c>
    </row>
    <row r="109" spans="1:15" s="53" customFormat="1">
      <c r="A109" s="50" t="s">
        <v>220</v>
      </c>
      <c r="B109" s="82" t="s">
        <v>225</v>
      </c>
      <c r="C109" s="48" t="s">
        <v>14</v>
      </c>
      <c r="D109" s="48"/>
      <c r="E109" s="131">
        <v>0</v>
      </c>
      <c r="F109" s="132">
        <v>0</v>
      </c>
      <c r="G109" s="133">
        <v>0</v>
      </c>
      <c r="H109" s="134">
        <v>1</v>
      </c>
      <c r="I109" s="134">
        <v>0</v>
      </c>
      <c r="J109" s="134">
        <v>0</v>
      </c>
      <c r="K109" s="134">
        <v>0</v>
      </c>
      <c r="L109" s="134">
        <v>0</v>
      </c>
      <c r="M109" s="49">
        <f t="shared" ref="M109" si="35">SUM(E109:L109)</f>
        <v>1</v>
      </c>
      <c r="N109" s="47"/>
      <c r="O109" s="54">
        <f t="shared" ref="O109" si="36">N109*M109</f>
        <v>0</v>
      </c>
    </row>
    <row r="110" spans="1:15" s="53" customFormat="1">
      <c r="A110" s="50" t="s">
        <v>222</v>
      </c>
      <c r="B110" s="82" t="s">
        <v>259</v>
      </c>
      <c r="C110" s="48" t="s">
        <v>14</v>
      </c>
      <c r="D110" s="48"/>
      <c r="E110" s="131">
        <v>0</v>
      </c>
      <c r="F110" s="132">
        <v>0</v>
      </c>
      <c r="G110" s="133">
        <v>0</v>
      </c>
      <c r="H110" s="134">
        <v>0</v>
      </c>
      <c r="I110" s="134">
        <v>0</v>
      </c>
      <c r="J110" s="134">
        <v>0</v>
      </c>
      <c r="K110" s="134">
        <v>0</v>
      </c>
      <c r="L110" s="134">
        <v>4</v>
      </c>
      <c r="M110" s="49">
        <f t="shared" ref="M110" si="37">SUM(E110:L110)</f>
        <v>4</v>
      </c>
      <c r="N110" s="47"/>
      <c r="O110" s="54">
        <f t="shared" ref="O110" si="38">N110*M110</f>
        <v>0</v>
      </c>
    </row>
    <row r="111" spans="1:15" s="53" customFormat="1">
      <c r="A111" s="50" t="s">
        <v>223</v>
      </c>
      <c r="B111" s="82" t="s">
        <v>228</v>
      </c>
      <c r="C111" s="48" t="s">
        <v>14</v>
      </c>
      <c r="D111" s="48"/>
      <c r="E111" s="131">
        <v>0</v>
      </c>
      <c r="F111" s="132">
        <v>0</v>
      </c>
      <c r="G111" s="133">
        <v>0</v>
      </c>
      <c r="H111" s="134">
        <v>0</v>
      </c>
      <c r="I111" s="134">
        <v>0</v>
      </c>
      <c r="J111" s="134">
        <v>0</v>
      </c>
      <c r="K111" s="134">
        <v>0</v>
      </c>
      <c r="L111" s="134">
        <v>8</v>
      </c>
      <c r="M111" s="49">
        <f t="shared" ref="M111" si="39">SUM(E111:L111)</f>
        <v>8</v>
      </c>
      <c r="N111" s="47"/>
      <c r="O111" s="54">
        <f t="shared" ref="O111" si="40">N111*M111</f>
        <v>0</v>
      </c>
    </row>
    <row r="112" spans="1:15" s="53" customFormat="1">
      <c r="A112" s="50" t="s">
        <v>226</v>
      </c>
      <c r="B112" s="82" t="s">
        <v>219</v>
      </c>
      <c r="C112" s="48" t="s">
        <v>14</v>
      </c>
      <c r="D112" s="48"/>
      <c r="E112" s="131">
        <v>0</v>
      </c>
      <c r="F112" s="132">
        <v>1</v>
      </c>
      <c r="G112" s="133">
        <v>0</v>
      </c>
      <c r="H112" s="134">
        <v>0</v>
      </c>
      <c r="I112" s="134">
        <v>0</v>
      </c>
      <c r="J112" s="134">
        <v>0</v>
      </c>
      <c r="K112" s="134">
        <v>0</v>
      </c>
      <c r="L112" s="134">
        <v>0</v>
      </c>
      <c r="M112" s="49">
        <f t="shared" ref="M112" si="41">SUM(E112:L112)</f>
        <v>1</v>
      </c>
      <c r="N112" s="47"/>
      <c r="O112" s="54">
        <f t="shared" ref="O112" si="42">N112*M112</f>
        <v>0</v>
      </c>
    </row>
    <row r="113" spans="1:15" s="53" customFormat="1">
      <c r="A113" s="50" t="s">
        <v>227</v>
      </c>
      <c r="B113" s="82" t="s">
        <v>221</v>
      </c>
      <c r="C113" s="48" t="s">
        <v>14</v>
      </c>
      <c r="D113" s="48"/>
      <c r="E113" s="131">
        <v>0</v>
      </c>
      <c r="F113" s="132">
        <v>15</v>
      </c>
      <c r="G113" s="133">
        <v>6</v>
      </c>
      <c r="H113" s="134">
        <v>2</v>
      </c>
      <c r="I113" s="134">
        <v>0</v>
      </c>
      <c r="J113" s="134">
        <v>0</v>
      </c>
      <c r="K113" s="134">
        <v>4</v>
      </c>
      <c r="L113" s="134">
        <v>0</v>
      </c>
      <c r="M113" s="49">
        <f t="shared" ref="M113" si="43">SUM(E113:L113)</f>
        <v>27</v>
      </c>
      <c r="N113" s="47"/>
      <c r="O113" s="54">
        <f t="shared" ref="O113" si="44">N113*M113</f>
        <v>0</v>
      </c>
    </row>
    <row r="114" spans="1:15" s="53" customFormat="1">
      <c r="A114" s="50" t="s">
        <v>258</v>
      </c>
      <c r="B114" s="82" t="s">
        <v>232</v>
      </c>
      <c r="C114" s="48" t="s">
        <v>24</v>
      </c>
      <c r="D114" s="48"/>
      <c r="E114" s="131">
        <v>0</v>
      </c>
      <c r="F114" s="132">
        <v>0</v>
      </c>
      <c r="G114" s="133">
        <v>3.8</v>
      </c>
      <c r="H114" s="134">
        <v>0</v>
      </c>
      <c r="I114" s="134">
        <v>0</v>
      </c>
      <c r="J114" s="134">
        <v>0</v>
      </c>
      <c r="K114" s="134">
        <v>0</v>
      </c>
      <c r="L114" s="134">
        <v>0</v>
      </c>
      <c r="M114" s="49">
        <f t="shared" ref="M114" si="45">SUM(E114:L114)</f>
        <v>3.8</v>
      </c>
      <c r="N114" s="47"/>
      <c r="O114" s="54">
        <f t="shared" ref="O114" si="46">N114*M114</f>
        <v>0</v>
      </c>
    </row>
    <row r="115" spans="1:15" s="53" customFormat="1" ht="13.5" thickBot="1">
      <c r="A115" s="50"/>
      <c r="B115" s="82"/>
      <c r="C115" s="48"/>
      <c r="D115" s="48"/>
      <c r="E115" s="131"/>
      <c r="F115" s="132"/>
      <c r="G115" s="133"/>
      <c r="H115" s="134"/>
      <c r="I115" s="134"/>
      <c r="J115" s="134"/>
      <c r="K115" s="134"/>
      <c r="L115" s="134"/>
      <c r="M115" s="49"/>
      <c r="N115" s="47"/>
      <c r="O115" s="54"/>
    </row>
    <row r="116" spans="1:15" s="53" customFormat="1" ht="13.5" thickBot="1">
      <c r="A116" s="109"/>
      <c r="B116" s="110" t="s">
        <v>120</v>
      </c>
      <c r="C116" s="111"/>
      <c r="D116" s="111"/>
      <c r="E116" s="111"/>
      <c r="F116" s="112"/>
      <c r="G116" s="112"/>
      <c r="H116" s="111"/>
      <c r="I116" s="111"/>
      <c r="J116" s="111"/>
      <c r="K116" s="111"/>
      <c r="L116" s="111"/>
      <c r="M116" s="111"/>
      <c r="N116" s="136"/>
      <c r="O116" s="113">
        <f>SUM(O88:O115)</f>
        <v>0</v>
      </c>
    </row>
    <row r="117" spans="1:15" s="53" customFormat="1">
      <c r="A117" s="50"/>
      <c r="B117" s="82"/>
      <c r="C117" s="48"/>
      <c r="D117" s="48"/>
      <c r="E117" s="59"/>
      <c r="F117" s="47"/>
      <c r="G117" s="54"/>
      <c r="H117" s="48"/>
      <c r="I117" s="48"/>
      <c r="J117" s="48"/>
      <c r="K117" s="48"/>
      <c r="L117" s="48"/>
      <c r="M117" s="49"/>
      <c r="N117" s="47"/>
      <c r="O117" s="54"/>
    </row>
    <row r="118" spans="1:15" s="53" customFormat="1">
      <c r="A118" s="51" t="s">
        <v>73</v>
      </c>
      <c r="B118" s="83" t="s">
        <v>166</v>
      </c>
      <c r="C118" s="48"/>
      <c r="D118" s="48"/>
      <c r="E118" s="59"/>
      <c r="F118" s="47"/>
      <c r="G118" s="54"/>
      <c r="H118" s="48"/>
      <c r="I118" s="48"/>
      <c r="J118" s="48"/>
      <c r="K118" s="48"/>
      <c r="L118" s="48"/>
      <c r="M118" s="49"/>
      <c r="N118" s="47"/>
      <c r="O118" s="54"/>
    </row>
    <row r="119" spans="1:15" s="53" customFormat="1">
      <c r="A119" s="50" t="s">
        <v>260</v>
      </c>
      <c r="B119" s="82" t="s">
        <v>122</v>
      </c>
      <c r="C119" s="48" t="s">
        <v>20</v>
      </c>
      <c r="D119" s="48"/>
      <c r="E119" s="131">
        <v>72</v>
      </c>
      <c r="F119" s="132">
        <v>119</v>
      </c>
      <c r="G119" s="132">
        <v>104</v>
      </c>
      <c r="H119" s="134">
        <v>137.80000000000001</v>
      </c>
      <c r="I119" s="134">
        <v>87</v>
      </c>
      <c r="J119" s="134">
        <v>65</v>
      </c>
      <c r="K119" s="134">
        <v>122.5</v>
      </c>
      <c r="L119" s="134">
        <v>91</v>
      </c>
      <c r="M119" s="49">
        <f t="shared" ref="M119:M123" si="47">SUM(E119:L119)</f>
        <v>798.3</v>
      </c>
      <c r="N119" s="47"/>
      <c r="O119" s="54">
        <f t="shared" ref="O119:O123" si="48">N119*M119</f>
        <v>0</v>
      </c>
    </row>
    <row r="120" spans="1:15" s="53" customFormat="1">
      <c r="A120" s="50" t="s">
        <v>261</v>
      </c>
      <c r="B120" s="82" t="s">
        <v>121</v>
      </c>
      <c r="C120" s="48" t="s">
        <v>20</v>
      </c>
      <c r="D120" s="48"/>
      <c r="E120" s="131">
        <v>10</v>
      </c>
      <c r="F120" s="132">
        <v>150</v>
      </c>
      <c r="G120" s="132">
        <v>10</v>
      </c>
      <c r="H120" s="134">
        <v>10</v>
      </c>
      <c r="I120" s="134">
        <v>10</v>
      </c>
      <c r="J120" s="134">
        <v>0</v>
      </c>
      <c r="K120" s="134">
        <v>0</v>
      </c>
      <c r="L120" s="134">
        <v>0</v>
      </c>
      <c r="M120" s="49">
        <f t="shared" si="47"/>
        <v>190</v>
      </c>
      <c r="N120" s="47"/>
      <c r="O120" s="54">
        <f t="shared" si="48"/>
        <v>0</v>
      </c>
    </row>
    <row r="121" spans="1:15" s="53" customFormat="1">
      <c r="A121" s="50" t="s">
        <v>200</v>
      </c>
      <c r="B121" s="82" t="s">
        <v>123</v>
      </c>
      <c r="C121" s="48" t="s">
        <v>20</v>
      </c>
      <c r="D121" s="48"/>
      <c r="E121" s="131">
        <v>10.4</v>
      </c>
      <c r="F121" s="132">
        <v>10.4</v>
      </c>
      <c r="G121" s="132">
        <v>10.4</v>
      </c>
      <c r="H121" s="134">
        <v>10.4</v>
      </c>
      <c r="I121" s="134">
        <v>10.4</v>
      </c>
      <c r="J121" s="134">
        <v>10.4</v>
      </c>
      <c r="K121" s="134">
        <v>10.4</v>
      </c>
      <c r="L121" s="134">
        <v>42.82</v>
      </c>
      <c r="M121" s="49">
        <f t="shared" si="47"/>
        <v>115.62</v>
      </c>
      <c r="N121" s="47"/>
      <c r="O121" s="54">
        <f t="shared" si="48"/>
        <v>0</v>
      </c>
    </row>
    <row r="122" spans="1:15" s="53" customFormat="1">
      <c r="A122" s="50" t="s">
        <v>201</v>
      </c>
      <c r="B122" s="82" t="s">
        <v>262</v>
      </c>
      <c r="C122" s="48" t="s">
        <v>24</v>
      </c>
      <c r="D122" s="48"/>
      <c r="E122" s="131">
        <v>139</v>
      </c>
      <c r="F122" s="132">
        <v>150</v>
      </c>
      <c r="G122" s="132">
        <v>134</v>
      </c>
      <c r="H122" s="134">
        <v>144.5</v>
      </c>
      <c r="I122" s="134">
        <v>128.4</v>
      </c>
      <c r="J122" s="134">
        <v>52</v>
      </c>
      <c r="K122" s="134">
        <v>63</v>
      </c>
      <c r="L122" s="134">
        <v>69</v>
      </c>
      <c r="M122" s="49">
        <f t="shared" si="47"/>
        <v>879.9</v>
      </c>
      <c r="N122" s="47"/>
      <c r="O122" s="54">
        <f t="shared" si="48"/>
        <v>0</v>
      </c>
    </row>
    <row r="123" spans="1:15" s="53" customFormat="1">
      <c r="A123" s="50" t="s">
        <v>202</v>
      </c>
      <c r="B123" s="82" t="s">
        <v>124</v>
      </c>
      <c r="C123" s="48" t="s">
        <v>14</v>
      </c>
      <c r="D123" s="48"/>
      <c r="E123" s="131">
        <v>4</v>
      </c>
      <c r="F123" s="132">
        <v>9</v>
      </c>
      <c r="G123" s="132">
        <v>4</v>
      </c>
      <c r="H123" s="134">
        <v>9</v>
      </c>
      <c r="I123" s="134">
        <v>5</v>
      </c>
      <c r="J123" s="134">
        <v>4</v>
      </c>
      <c r="K123" s="134">
        <v>5</v>
      </c>
      <c r="L123" s="134">
        <v>9</v>
      </c>
      <c r="M123" s="49">
        <f t="shared" si="47"/>
        <v>49</v>
      </c>
      <c r="N123" s="47"/>
      <c r="O123" s="54">
        <f t="shared" si="48"/>
        <v>0</v>
      </c>
    </row>
    <row r="124" spans="1:15" s="53" customFormat="1" ht="13.5" thickBot="1">
      <c r="A124" s="50"/>
      <c r="B124" s="83"/>
      <c r="C124" s="48"/>
      <c r="D124" s="48"/>
      <c r="E124" s="131"/>
      <c r="F124" s="132"/>
      <c r="G124" s="132"/>
      <c r="H124" s="134"/>
      <c r="I124" s="134"/>
      <c r="J124" s="134"/>
      <c r="K124" s="134"/>
      <c r="L124" s="134"/>
      <c r="M124" s="49"/>
      <c r="N124" s="47"/>
      <c r="O124" s="54"/>
    </row>
    <row r="125" spans="1:15" s="53" customFormat="1" ht="13.5" thickBot="1">
      <c r="A125" s="109"/>
      <c r="B125" s="110" t="s">
        <v>126</v>
      </c>
      <c r="C125" s="111"/>
      <c r="D125" s="111"/>
      <c r="E125" s="137"/>
      <c r="F125" s="138"/>
      <c r="G125" s="138"/>
      <c r="H125" s="137"/>
      <c r="I125" s="137"/>
      <c r="J125" s="137"/>
      <c r="K125" s="137"/>
      <c r="L125" s="137"/>
      <c r="M125" s="111"/>
      <c r="N125" s="136"/>
      <c r="O125" s="113">
        <f>SUM(O117:O124)</f>
        <v>0</v>
      </c>
    </row>
    <row r="126" spans="1:15" s="53" customFormat="1">
      <c r="A126" s="50"/>
      <c r="B126" s="82"/>
      <c r="C126" s="48"/>
      <c r="D126" s="48"/>
      <c r="E126" s="131"/>
      <c r="F126" s="132"/>
      <c r="G126" s="133"/>
      <c r="H126" s="134"/>
      <c r="I126" s="134"/>
      <c r="J126" s="134"/>
      <c r="K126" s="134"/>
      <c r="L126" s="134"/>
      <c r="M126" s="49"/>
      <c r="N126" s="47"/>
      <c r="O126" s="54"/>
    </row>
    <row r="127" spans="1:15" s="53" customFormat="1">
      <c r="A127" s="51" t="s">
        <v>75</v>
      </c>
      <c r="B127" s="83" t="s">
        <v>125</v>
      </c>
      <c r="C127" s="48"/>
      <c r="D127" s="48"/>
      <c r="E127" s="131"/>
      <c r="F127" s="132"/>
      <c r="G127" s="133"/>
      <c r="H127" s="134"/>
      <c r="I127" s="134"/>
      <c r="J127" s="134"/>
      <c r="K127" s="134"/>
      <c r="L127" s="134"/>
      <c r="M127" s="49"/>
      <c r="N127" s="47"/>
      <c r="O127" s="54"/>
    </row>
    <row r="128" spans="1:15" s="53" customFormat="1">
      <c r="A128" s="51" t="s">
        <v>76</v>
      </c>
      <c r="B128" s="83" t="s">
        <v>168</v>
      </c>
      <c r="C128" s="48" t="s">
        <v>20</v>
      </c>
      <c r="D128" s="48">
        <v>200</v>
      </c>
      <c r="E128" s="188">
        <v>1525</v>
      </c>
      <c r="F128" s="189"/>
      <c r="G128" s="190">
        <v>1340</v>
      </c>
      <c r="H128" s="191"/>
      <c r="I128" s="190">
        <v>970</v>
      </c>
      <c r="J128" s="191"/>
      <c r="K128" s="134">
        <v>607</v>
      </c>
      <c r="L128" s="134">
        <v>347</v>
      </c>
      <c r="M128" s="49">
        <f>SUM(D128:L128)</f>
        <v>4989</v>
      </c>
      <c r="N128" s="47"/>
      <c r="O128" s="54">
        <f t="shared" ref="O128" si="49">N128*M128</f>
        <v>0</v>
      </c>
    </row>
    <row r="129" spans="1:15" s="53" customFormat="1" ht="13.5" thickBot="1">
      <c r="A129" s="51"/>
      <c r="B129" s="83"/>
      <c r="C129" s="48"/>
      <c r="D129" s="48"/>
      <c r="E129" s="59"/>
      <c r="F129" s="47"/>
      <c r="G129" s="54"/>
      <c r="H129" s="48"/>
      <c r="I129" s="48"/>
      <c r="J129" s="48"/>
      <c r="K129" s="48"/>
      <c r="L129" s="48"/>
      <c r="M129" s="49"/>
      <c r="N129" s="47"/>
      <c r="O129" s="54"/>
    </row>
    <row r="130" spans="1:15" s="53" customFormat="1" ht="13.5" thickBot="1">
      <c r="A130" s="109"/>
      <c r="B130" s="110" t="s">
        <v>127</v>
      </c>
      <c r="C130" s="111"/>
      <c r="D130" s="111"/>
      <c r="E130" s="111"/>
      <c r="F130" s="112"/>
      <c r="G130" s="112"/>
      <c r="H130" s="111"/>
      <c r="I130" s="111"/>
      <c r="J130" s="111"/>
      <c r="K130" s="111"/>
      <c r="L130" s="111"/>
      <c r="M130" s="111"/>
      <c r="N130" s="136"/>
      <c r="O130" s="113">
        <f>SUM(O126:O129)</f>
        <v>0</v>
      </c>
    </row>
    <row r="131" spans="1:15" s="53" customFormat="1">
      <c r="A131" s="50"/>
      <c r="B131" s="82"/>
      <c r="C131" s="48"/>
      <c r="D131" s="48"/>
      <c r="E131" s="59"/>
      <c r="F131" s="47"/>
      <c r="G131" s="54"/>
      <c r="H131" s="48"/>
      <c r="I131" s="48"/>
      <c r="J131" s="48"/>
      <c r="K131" s="48"/>
      <c r="L131" s="48"/>
      <c r="M131" s="49"/>
      <c r="N131" s="47"/>
      <c r="O131" s="54"/>
    </row>
    <row r="132" spans="1:15" s="53" customFormat="1" ht="13.5" thickBot="1">
      <c r="A132" s="139"/>
      <c r="B132" s="140"/>
      <c r="C132" s="141"/>
      <c r="D132" s="141"/>
      <c r="E132" s="142"/>
      <c r="F132" s="143"/>
      <c r="G132" s="144"/>
      <c r="H132" s="145"/>
      <c r="I132" s="145"/>
      <c r="J132" s="145"/>
      <c r="K132" s="145"/>
      <c r="L132" s="145"/>
      <c r="M132" s="146"/>
      <c r="N132" s="147"/>
      <c r="O132" s="144"/>
    </row>
    <row r="133" spans="1:15">
      <c r="A133" s="148"/>
      <c r="B133" s="68" t="s">
        <v>41</v>
      </c>
      <c r="C133" s="55"/>
      <c r="D133" s="55"/>
      <c r="E133" s="56"/>
      <c r="F133" s="101"/>
      <c r="G133" s="57"/>
      <c r="H133" s="149"/>
      <c r="I133" s="149"/>
      <c r="J133" s="149"/>
      <c r="K133" s="149"/>
      <c r="L133" s="149"/>
      <c r="M133" s="150"/>
      <c r="N133" s="151"/>
      <c r="O133" s="57">
        <f>O130+O125+O116+O87+O72+O64+O32+O140</f>
        <v>0</v>
      </c>
    </row>
    <row r="134" spans="1:15">
      <c r="A134" s="152"/>
      <c r="B134" s="65" t="s">
        <v>21</v>
      </c>
      <c r="C134" s="58"/>
      <c r="D134" s="58"/>
      <c r="E134" s="59"/>
      <c r="F134" s="102"/>
      <c r="G134" s="60"/>
      <c r="H134" s="48"/>
      <c r="I134" s="48"/>
      <c r="J134" s="48"/>
      <c r="K134" s="48"/>
      <c r="L134" s="48"/>
      <c r="M134" s="49"/>
      <c r="N134" s="47"/>
      <c r="O134" s="60">
        <f>O133*0.2</f>
        <v>0</v>
      </c>
    </row>
    <row r="135" spans="1:15" ht="13.5" thickBot="1">
      <c r="A135" s="153"/>
      <c r="B135" s="69" t="s">
        <v>27</v>
      </c>
      <c r="C135" s="61"/>
      <c r="D135" s="61"/>
      <c r="E135" s="62"/>
      <c r="F135" s="103"/>
      <c r="G135" s="63"/>
      <c r="H135" s="154"/>
      <c r="I135" s="154"/>
      <c r="J135" s="154"/>
      <c r="K135" s="154"/>
      <c r="L135" s="154"/>
      <c r="M135" s="155"/>
      <c r="N135" s="156"/>
      <c r="O135" s="63">
        <f>O134+O133</f>
        <v>0</v>
      </c>
    </row>
    <row r="136" spans="1:15" s="53" customFormat="1">
      <c r="A136" s="157" t="s">
        <v>77</v>
      </c>
      <c r="B136" s="158" t="s">
        <v>203</v>
      </c>
      <c r="C136" s="159"/>
      <c r="D136" s="164"/>
      <c r="E136" s="164"/>
      <c r="F136" s="165"/>
      <c r="G136" s="166"/>
      <c r="H136" s="164"/>
      <c r="I136" s="164"/>
      <c r="J136" s="164"/>
      <c r="K136" s="164"/>
      <c r="L136" s="164"/>
      <c r="M136" s="159"/>
      <c r="N136" s="160"/>
      <c r="O136" s="161"/>
    </row>
    <row r="137" spans="1:15" s="53" customFormat="1">
      <c r="A137" s="162" t="s">
        <v>78</v>
      </c>
      <c r="B137" s="163" t="s">
        <v>169</v>
      </c>
      <c r="C137" s="159" t="s">
        <v>14</v>
      </c>
      <c r="D137" s="164"/>
      <c r="E137" s="164">
        <v>36</v>
      </c>
      <c r="F137" s="164">
        <v>61</v>
      </c>
      <c r="G137" s="164">
        <v>36</v>
      </c>
      <c r="H137" s="164">
        <v>39</v>
      </c>
      <c r="I137" s="164">
        <v>36</v>
      </c>
      <c r="J137" s="164">
        <v>23</v>
      </c>
      <c r="K137" s="164">
        <v>36</v>
      </c>
      <c r="L137" s="164">
        <v>22</v>
      </c>
      <c r="M137" s="159">
        <f>SUM(D137:L137)</f>
        <v>289</v>
      </c>
      <c r="N137" s="169"/>
      <c r="O137" s="161">
        <f t="shared" ref="O137:O139" si="50">N137*M137</f>
        <v>0</v>
      </c>
    </row>
    <row r="138" spans="1:15" s="53" customFormat="1" ht="26">
      <c r="A138" s="162" t="s">
        <v>79</v>
      </c>
      <c r="B138" s="163" t="s">
        <v>249</v>
      </c>
      <c r="C138" s="159" t="s">
        <v>20</v>
      </c>
      <c r="D138" s="164"/>
      <c r="E138" s="164">
        <f t="shared" ref="E138:L138" si="51">E52</f>
        <v>88.4</v>
      </c>
      <c r="F138" s="164">
        <f t="shared" si="51"/>
        <v>33</v>
      </c>
      <c r="G138" s="164">
        <f t="shared" si="51"/>
        <v>75.8</v>
      </c>
      <c r="H138" s="164">
        <f t="shared" si="51"/>
        <v>94.5</v>
      </c>
      <c r="I138" s="164">
        <f t="shared" si="51"/>
        <v>53</v>
      </c>
      <c r="J138" s="164">
        <f t="shared" si="51"/>
        <v>27</v>
      </c>
      <c r="K138" s="164">
        <f t="shared" si="51"/>
        <v>106.25</v>
      </c>
      <c r="L138" s="164">
        <f t="shared" si="51"/>
        <v>0</v>
      </c>
      <c r="M138" s="159">
        <f t="shared" ref="M138:M139" si="52">SUM(D138:L138)</f>
        <v>477.95</v>
      </c>
      <c r="N138" s="169"/>
      <c r="O138" s="161">
        <f t="shared" si="50"/>
        <v>0</v>
      </c>
    </row>
    <row r="139" spans="1:15" s="53" customFormat="1">
      <c r="A139" s="162" t="s">
        <v>80</v>
      </c>
      <c r="B139" s="163" t="s">
        <v>170</v>
      </c>
      <c r="C139" s="159" t="s">
        <v>20</v>
      </c>
      <c r="D139" s="164"/>
      <c r="E139" s="164">
        <v>85.8</v>
      </c>
      <c r="F139" s="164">
        <v>163.80000000000001</v>
      </c>
      <c r="G139" s="164">
        <v>91</v>
      </c>
      <c r="H139" s="164">
        <v>122</v>
      </c>
      <c r="I139" s="164">
        <v>91</v>
      </c>
      <c r="J139" s="164">
        <v>65</v>
      </c>
      <c r="K139" s="164">
        <v>93.6</v>
      </c>
      <c r="L139" s="164">
        <v>0</v>
      </c>
      <c r="M139" s="159">
        <f t="shared" si="52"/>
        <v>712.2</v>
      </c>
      <c r="N139" s="169"/>
      <c r="O139" s="168">
        <f t="shared" si="50"/>
        <v>0</v>
      </c>
    </row>
    <row r="140" spans="1:15" s="53" customFormat="1" ht="15" customHeight="1" thickBot="1">
      <c r="A140" s="162"/>
      <c r="B140" s="163"/>
      <c r="C140" s="159"/>
      <c r="D140" s="164"/>
      <c r="E140" s="164"/>
      <c r="F140" s="165"/>
      <c r="G140" s="165"/>
      <c r="H140" s="164"/>
      <c r="I140" s="164"/>
      <c r="J140" s="164"/>
      <c r="K140" s="164"/>
      <c r="L140" s="164"/>
      <c r="M140" s="159"/>
      <c r="N140" s="167"/>
      <c r="O140" s="168"/>
    </row>
    <row r="141" spans="1:15">
      <c r="A141" s="175"/>
      <c r="B141" s="176"/>
      <c r="C141" s="176"/>
      <c r="D141" s="176"/>
      <c r="E141" s="176"/>
      <c r="F141" s="176"/>
      <c r="G141" s="176"/>
      <c r="H141" s="176"/>
      <c r="I141" s="176"/>
      <c r="J141" s="176"/>
      <c r="K141" s="176"/>
      <c r="L141" s="176"/>
      <c r="M141" s="176"/>
      <c r="N141" s="176"/>
      <c r="O141" s="177"/>
    </row>
    <row r="142" spans="1:15">
      <c r="A142" s="178"/>
      <c r="B142" s="179"/>
      <c r="C142" s="179"/>
      <c r="D142" s="179"/>
      <c r="E142" s="179"/>
      <c r="F142" s="179"/>
      <c r="G142" s="179"/>
      <c r="H142" s="179"/>
      <c r="I142" s="179"/>
      <c r="J142" s="179"/>
      <c r="K142" s="179"/>
      <c r="L142" s="179"/>
      <c r="M142" s="179"/>
      <c r="N142" s="179"/>
      <c r="O142" s="180"/>
    </row>
    <row r="143" spans="1:15">
      <c r="A143" s="178"/>
      <c r="B143" s="179"/>
      <c r="C143" s="179"/>
      <c r="D143" s="179"/>
      <c r="E143" s="179"/>
      <c r="F143" s="179"/>
      <c r="G143" s="179"/>
      <c r="H143" s="179"/>
      <c r="I143" s="179"/>
      <c r="J143" s="179"/>
      <c r="K143" s="179"/>
      <c r="L143" s="179"/>
      <c r="M143" s="179"/>
      <c r="N143" s="179"/>
      <c r="O143" s="180"/>
    </row>
    <row r="144" spans="1:15">
      <c r="A144" s="178"/>
      <c r="B144" s="179"/>
      <c r="C144" s="179"/>
      <c r="D144" s="179"/>
      <c r="E144" s="179"/>
      <c r="F144" s="179"/>
      <c r="G144" s="179"/>
      <c r="H144" s="179"/>
      <c r="I144" s="179"/>
      <c r="J144" s="179"/>
      <c r="K144" s="179"/>
      <c r="L144" s="179"/>
      <c r="M144" s="179"/>
      <c r="N144" s="179"/>
      <c r="O144" s="180"/>
    </row>
    <row r="145" spans="1:15">
      <c r="A145" s="178"/>
      <c r="B145" s="179"/>
      <c r="C145" s="179"/>
      <c r="D145" s="179"/>
      <c r="E145" s="179"/>
      <c r="F145" s="179"/>
      <c r="G145" s="179"/>
      <c r="H145" s="179"/>
      <c r="I145" s="179"/>
      <c r="J145" s="179"/>
      <c r="K145" s="179"/>
      <c r="L145" s="179"/>
      <c r="M145" s="179"/>
      <c r="N145" s="179"/>
      <c r="O145" s="180"/>
    </row>
    <row r="146" spans="1:15">
      <c r="A146" s="178"/>
      <c r="B146" s="179"/>
      <c r="C146" s="179"/>
      <c r="D146" s="179"/>
      <c r="E146" s="179"/>
      <c r="F146" s="179"/>
      <c r="G146" s="179"/>
      <c r="H146" s="179"/>
      <c r="I146" s="179"/>
      <c r="J146" s="179"/>
      <c r="K146" s="179"/>
      <c r="L146" s="179"/>
      <c r="M146" s="179"/>
      <c r="N146" s="179"/>
      <c r="O146" s="180"/>
    </row>
    <row r="147" spans="1:15">
      <c r="A147" s="178"/>
      <c r="B147" s="179"/>
      <c r="C147" s="179"/>
      <c r="D147" s="179"/>
      <c r="E147" s="179"/>
      <c r="F147" s="179"/>
      <c r="G147" s="179"/>
      <c r="H147" s="179"/>
      <c r="I147" s="179"/>
      <c r="J147" s="179"/>
      <c r="K147" s="179"/>
      <c r="L147" s="179"/>
      <c r="M147" s="179"/>
      <c r="N147" s="179"/>
      <c r="O147" s="180"/>
    </row>
    <row r="148" spans="1:15">
      <c r="A148" s="178"/>
      <c r="B148" s="179"/>
      <c r="C148" s="179"/>
      <c r="D148" s="179"/>
      <c r="E148" s="179"/>
      <c r="F148" s="179"/>
      <c r="G148" s="179"/>
      <c r="H148" s="179"/>
      <c r="I148" s="179"/>
      <c r="J148" s="179"/>
      <c r="K148" s="179"/>
      <c r="L148" s="179"/>
      <c r="M148" s="179"/>
      <c r="N148" s="179"/>
      <c r="O148" s="180"/>
    </row>
    <row r="149" spans="1:15" ht="13.5" thickBot="1">
      <c r="A149" s="181"/>
      <c r="B149" s="182"/>
      <c r="C149" s="182"/>
      <c r="D149" s="182"/>
      <c r="E149" s="182"/>
      <c r="F149" s="182"/>
      <c r="G149" s="182"/>
      <c r="H149" s="182"/>
      <c r="I149" s="182"/>
      <c r="J149" s="182"/>
      <c r="K149" s="182"/>
      <c r="L149" s="182"/>
      <c r="M149" s="182"/>
      <c r="N149" s="182"/>
      <c r="O149" s="183"/>
    </row>
  </sheetData>
  <mergeCells count="17">
    <mergeCell ref="G6:L7"/>
    <mergeCell ref="C3:F3"/>
    <mergeCell ref="A9:A11"/>
    <mergeCell ref="B9:B11"/>
    <mergeCell ref="E9:E11"/>
    <mergeCell ref="F9:F11"/>
    <mergeCell ref="A141:O149"/>
    <mergeCell ref="L9:L11"/>
    <mergeCell ref="M9:M11"/>
    <mergeCell ref="E128:F128"/>
    <mergeCell ref="G128:H128"/>
    <mergeCell ref="I128:J128"/>
    <mergeCell ref="G9:G11"/>
    <mergeCell ref="H9:H11"/>
    <mergeCell ref="I9:I11"/>
    <mergeCell ref="J9:J11"/>
    <mergeCell ref="K9:K11"/>
  </mergeCells>
  <phoneticPr fontId="8" type="noConversion"/>
  <hyperlinks>
    <hyperlink ref="A13" location="_Toc189136412" display="_Toc189136412" xr:uid="{E559D928-57C3-4AC9-8845-CC923C74558D}"/>
    <hyperlink ref="B13" location="_Toc189136412" display="_Toc189136412" xr:uid="{A783EDF8-EF49-4AA1-9CF8-352CC097FB0F}"/>
    <hyperlink ref="A14" location="_Toc189136413" display="_Toc189136413" xr:uid="{1FAD5639-D5A6-4BFB-B12B-7E8E948D70F3}"/>
    <hyperlink ref="B14" location="_Toc189136413" display="_Toc189136413" xr:uid="{711B0198-B23B-475C-BE1E-26B0874A32DC}"/>
    <hyperlink ref="A15" location="_Toc189136414" display="_Toc189136414" xr:uid="{242D46BE-6026-4C8D-A56D-1B5EF1DFA189}"/>
    <hyperlink ref="B15" location="_Toc189136414" display="_Toc189136414" xr:uid="{780184EA-F08A-4334-855B-7FAAD35B329B}"/>
    <hyperlink ref="A16" location="_Toc189136415" display="_Toc189136415" xr:uid="{1A683341-5EAB-4916-A3FC-F648F737D88A}"/>
    <hyperlink ref="B16" location="_Toc189136415" display="_Toc189136415" xr:uid="{F4F346BD-23EF-462F-9C22-1B65311CFAAD}"/>
    <hyperlink ref="A17" location="_Toc189136416" display="_Toc189136416" xr:uid="{C22D6515-3DCE-4C96-83CE-6A231352F4E9}"/>
    <hyperlink ref="B17" location="_Toc189136416" display="_Toc189136416" xr:uid="{B6E6E3F0-BB3C-4671-AECD-D3D4C949881F}"/>
    <hyperlink ref="A18" location="_Toc189136417" display="_Toc189136417" xr:uid="{B7D5D6C5-C422-43F3-903F-FD5C11F25E00}"/>
    <hyperlink ref="B18" location="_Toc189136417" display="_Toc189136417" xr:uid="{DE8DD29F-8CE2-40A5-9916-4808DA6182B4}"/>
    <hyperlink ref="A19" location="_Toc189136418" display="_Toc189136418" xr:uid="{794E098C-E472-480B-A013-DC4CF935C62C}"/>
    <hyperlink ref="B19" location="_Toc189136418" display="_Toc189136418" xr:uid="{A71C41F1-13B6-4986-A5A3-5454F279870F}"/>
    <hyperlink ref="A20" location="_Toc189136419" display="_Toc189136419" xr:uid="{84603183-95D4-4119-95EC-097B6F01413A}"/>
    <hyperlink ref="B20" location="_Toc189136419" display="_Toc189136419" xr:uid="{492C6B56-563B-4352-900E-13FF883348A8}"/>
    <hyperlink ref="A21" location="_Toc189136420" display="_Toc189136420" xr:uid="{16500AC0-C7D0-419F-8C83-F85907F6AACF}"/>
    <hyperlink ref="B21" location="_Toc189136420" display="_Toc189136420" xr:uid="{7E72C6C4-1BB5-454D-8C3F-08C9B2D73916}"/>
    <hyperlink ref="A22" location="_Toc189136421" display="_Toc189136421" xr:uid="{62DF6211-5B56-4113-8F48-89CB824A0592}"/>
    <hyperlink ref="B22" location="_Toc189136421" display="_Toc189136421" xr:uid="{45A145AB-ABE2-4483-9734-9955EE617A75}"/>
    <hyperlink ref="A23" location="_Toc189136422" display="_Toc189136422" xr:uid="{56F1D686-BCA5-40FA-A1D7-61C2822CF3FC}"/>
    <hyperlink ref="B23" location="_Toc189136422" display="_Toc189136422" xr:uid="{BEF73F46-B07E-4500-B508-97BF02246877}"/>
    <hyperlink ref="A24" location="_Toc189136423" display="_Toc189136423" xr:uid="{5813575D-1EDE-4813-AC21-2FA82910B7E7}"/>
    <hyperlink ref="B24" location="_Toc189136423" display="_Toc189136423" xr:uid="{17451E30-DA79-40F7-B766-A6D5296001D2}"/>
    <hyperlink ref="A25" location="_Toc189136431" display="_Toc189136431" xr:uid="{2CFAC350-CB73-45A4-90E3-F92799C6F36D}"/>
    <hyperlink ref="B25" location="_Toc189136431" display="_Toc189136431" xr:uid="{2D049F9F-CE98-4B3C-9085-716A5A11EFAE}"/>
    <hyperlink ref="B26" location="_Toc189136434" display="_Toc189136434" xr:uid="{369DA050-B36D-4584-9656-70AF387E0842}"/>
    <hyperlink ref="A34" location="_Toc189136440" display="_Toc189136440" xr:uid="{3F5E388D-5B79-4D5F-8254-4E2ECB78F8E0}"/>
    <hyperlink ref="B34" location="_Toc189136440" display="_Toc189136440" xr:uid="{409029CA-B9FB-4127-AA6F-C4265D183D20}"/>
    <hyperlink ref="A35" location="_Toc189136441" display="_Toc189136441" xr:uid="{3DD1685D-DBF0-41C5-ACA0-DB51640B6EE9}"/>
    <hyperlink ref="B35" location="_Toc189136441" display="_Toc189136441" xr:uid="{248E8A36-A309-4615-BF79-10D08494AF71}"/>
    <hyperlink ref="B36" location="_Toc189136442" display="_Toc189136442" xr:uid="{7F394670-36C9-4084-888B-5C7ED68E913E}"/>
    <hyperlink ref="A66" location="_Toc189136467" display="_Toc189136467" xr:uid="{4AE69EFE-5723-4ED3-B009-26B4B6861ACD}"/>
    <hyperlink ref="B66" location="_Toc189136467" display="_Toc189136467" xr:uid="{7842EDD7-A222-447B-942C-B9C329CA5B85}"/>
    <hyperlink ref="A74" location="_Toc189136479" display="_Toc189136479" xr:uid="{A4966CBB-363F-4107-A7B1-18FF77ACB46F}"/>
    <hyperlink ref="B74" location="_Toc189136479" display="_Toc189136479" xr:uid="{55D091F6-58F1-45CB-BB8E-1C1764042749}"/>
    <hyperlink ref="A38" location="_Toc189136443" display="_Toc189136443" xr:uid="{B9478E95-1BB8-4EE5-921A-40C6D7487044}"/>
    <hyperlink ref="B41" location="_Toc189136458" display="_Toc189136458" xr:uid="{871574DE-69DE-4E5A-BB33-36565C296F43}"/>
    <hyperlink ref="B42" location="_Toc189136462" display="_Toc189136462" xr:uid="{65AE8967-42BE-4059-B020-A8DA5C1BAA1E}"/>
    <hyperlink ref="A49" location="_Toc189136442" display="_Toc189136442" xr:uid="{F6287E8B-7F34-46B3-93B4-E377E49D0623}"/>
    <hyperlink ref="A50" location="_Toc189136443" display="_Toc189136443" xr:uid="{AAB0DEDB-0384-402D-A35F-CAD6A048AA33}"/>
    <hyperlink ref="B53" location="_Toc189136461" display="_Toc189136461" xr:uid="{08E5328B-0A11-45CD-A826-89E9D927C460}"/>
    <hyperlink ref="B54" location="_Toc189136459" display="_Toc189136459" xr:uid="{CED298ED-0DFB-4E2D-82E8-BE63FEECCBDD}"/>
    <hyperlink ref="A36:A37" location="_Toc189136441" display="_Toc189136441" xr:uid="{80920A8B-B7A6-4D32-810A-68E8EBA96733}"/>
    <hyperlink ref="B55" location="_Toc196389234" display="_Toc196389234" xr:uid="{CC05BF73-C308-41FC-A073-70CB6E91C7C6}"/>
    <hyperlink ref="B69" location="_Toc189136473" display="_Toc189136473" xr:uid="{30C1CE54-01FE-4558-AD37-85529605CCB4}"/>
    <hyperlink ref="B84" location="_Toc189136486" display="_Toc189136486" xr:uid="{D356DA18-7BCA-43A9-9D30-286C5EA2B505}"/>
    <hyperlink ref="A89" location="_Toc189136479" display="_Toc189136479" xr:uid="{0EA3FB7F-CCCC-43E8-A290-53E5EDBDEDA8}"/>
    <hyperlink ref="B89" location="_Toc189136479" display="_Toc189136479" xr:uid="{4C8B9252-0B1E-4841-B58B-1890DD443B2F}"/>
    <hyperlink ref="A118" location="_Toc189136479" display="_Toc189136479" xr:uid="{8F3EB0DA-DA4B-46CC-88FA-6E6BD38B36CE}"/>
    <hyperlink ref="B118" location="_Toc189136479" display="_Toc189136479" xr:uid="{9686911F-B412-4004-82F6-7486064E870A}"/>
    <hyperlink ref="B119" location="_Toc189136526" display="_Toc189136526" xr:uid="{DD03BFEC-FC27-49F7-8057-92C7474E97AE}"/>
    <hyperlink ref="A127" location="_Toc189136479" display="_Toc189136479" xr:uid="{AB676B4C-9CCA-441E-8DC6-EAA3CBEF431E}"/>
    <hyperlink ref="B127" location="_Toc189136479" display="_Toc189136479" xr:uid="{047C941D-14C6-49ED-BD0B-DC0228CD29D3}"/>
    <hyperlink ref="B128" location="_Toc189136535" display="_Toc189136535" xr:uid="{23EAE5F7-0235-4B3A-98CF-EEAF163D56FD}"/>
    <hyperlink ref="A128" location="_Toc189136479" display="_Toc189136479" xr:uid="{0EC512D4-D699-4F07-AA03-06BE597A5CBE}"/>
    <hyperlink ref="A136" location="_Toc189136479" display="_Toc189136479" xr:uid="{F4A7A846-F4D1-4EAC-8BFF-42FC98F083C0}"/>
    <hyperlink ref="B136" location="_Toc189136479" display="_Toc189136479" xr:uid="{A52CEECD-C6FC-4ABC-ACE2-7BACCF1802EF}"/>
    <hyperlink ref="A137" location="_Toc189136479" display="_Toc189136479" xr:uid="{5EC90AFC-2D55-42FF-9D44-957A5F9A1DE9}"/>
    <hyperlink ref="A26:A30" location="_Toc189136431" display="_Toc189136431" xr:uid="{A02BFF81-2BE9-474A-B0F2-479C7F2D7B7D}"/>
    <hyperlink ref="A28:A31" location="_Toc189136431" display="_Toc189136431" xr:uid="{23EA27B9-2AE1-45B9-993C-B54A30456F5F}"/>
    <hyperlink ref="A56" location="_Toc189136442" display="_Toc189136442" xr:uid="{34B8E934-9345-430C-94B2-85309676D2AE}"/>
    <hyperlink ref="B123" location="_Toc189136532" display="_Toc189136532" xr:uid="{6B05D312-C0F0-4D7B-8806-4C6AB4EA27DC}"/>
    <hyperlink ref="A39:A46" location="_Toc189136443" display="_Toc189136443" xr:uid="{E7C76935-B1D5-4938-9B13-C8879BEE68F1}"/>
    <hyperlink ref="A47" location="_Toc189136443" display="_Toc189136443" xr:uid="{0ADF939F-D0ED-4B5A-992D-25BAE15F6D0E}"/>
    <hyperlink ref="A138:A139" location="_Toc189136479" display="_Toc189136479" xr:uid="{A8A04251-7A9C-4897-87C0-47E44AD5D23F}"/>
    <hyperlink ref="A51:A55" location="_Toc189136443" display="_Toc189136443" xr:uid="{8FFD1E88-608A-4A4C-B1ED-6B1110127976}"/>
    <hyperlink ref="A48" location="_Toc189136443" display="_Toc189136443" xr:uid="{4DCD3068-E20B-7D45-9873-1A45361F5415}"/>
  </hyperlinks>
  <printOptions horizontalCentered="1"/>
  <pageMargins left="0.23622047244094499" right="0.23622047244094499" top="0.74803149606299202" bottom="0.74803149606299202" header="0.31496062992126" footer="0.31496062992126"/>
  <pageSetup paperSize="9" scale="32" orientation="portrait" r:id="rId1"/>
  <rowBreaks count="3" manualBreakCount="3">
    <brk id="72" max="14" man="1"/>
    <brk id="88" max="14" man="1"/>
    <brk id="126" max="14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9089375972BB4B9B6321C7378D6E06" ma:contentTypeVersion="14" ma:contentTypeDescription="Crée un document." ma:contentTypeScope="" ma:versionID="d57ed68933c4b53b93d0dbbefc7ac116">
  <xsd:schema xmlns:xsd="http://www.w3.org/2001/XMLSchema" xmlns:xs="http://www.w3.org/2001/XMLSchema" xmlns:p="http://schemas.microsoft.com/office/2006/metadata/properties" xmlns:ns2="3e91ad5e-5b90-448c-90e6-7c7831fd4cb7" xmlns:ns3="565491f9-3cbe-446a-a710-0ccf27b6bc27" targetNamespace="http://schemas.microsoft.com/office/2006/metadata/properties" ma:root="true" ma:fieldsID="088adffc9a2c8f22c93435ecd17c0f53" ns2:_="" ns3:_="">
    <xsd:import namespace="3e91ad5e-5b90-448c-90e6-7c7831fd4cb7"/>
    <xsd:import namespace="565491f9-3cbe-446a-a710-0ccf27b6b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1ad5e-5b90-448c-90e6-7c7831fd4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491f9-3cbe-446a-a710-0ccf27b6b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91ad5e-5b90-448c-90e6-7c7831fd4cb7">
      <Terms xmlns="http://schemas.microsoft.com/office/infopath/2007/PartnerControls"/>
    </lcf76f155ced4ddcb4097134ff3c332f>
    <SharedWithUsers xmlns="565491f9-3cbe-446a-a710-0ccf27b6bc27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3ECB5FA4-47BA-4DAA-83F0-E4AA37C17C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EFFCAFC-1915-46BD-97F3-3B8FFF337E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91ad5e-5b90-448c-90e6-7c7831fd4cb7"/>
    <ds:schemaRef ds:uri="565491f9-3cbe-446a-a710-0ccf27b6bc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BA8C635-1994-450A-B9A1-1C1C97BF9028}">
  <ds:schemaRefs>
    <ds:schemaRef ds:uri="http://schemas.microsoft.com/office/2006/metadata/properties"/>
    <ds:schemaRef ds:uri="http://schemas.microsoft.com/office/infopath/2007/PartnerControls"/>
    <ds:schemaRef ds:uri="3e91ad5e-5b90-448c-90e6-7c7831fd4cb7"/>
    <ds:schemaRef ds:uri="565491f9-3cbe-446a-a710-0ccf27b6bc2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TEST</vt:lpstr>
      <vt:lpstr>info</vt:lpstr>
      <vt:lpstr>LOT 01</vt:lpstr>
      <vt:lpstr>'LOT 01'!Impression_des_titres</vt:lpstr>
      <vt:lpstr>TEST!Impression_des_titres</vt:lpstr>
      <vt:lpstr>info!Zone_d_impression</vt:lpstr>
      <vt:lpstr>'LOT 01'!Zone_d_impression</vt:lpstr>
      <vt:lpstr>TEST!Zone_d_impression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ARTEBA</dc:creator>
  <cp:lastModifiedBy>MOURLANNE Myriam</cp:lastModifiedBy>
  <cp:lastPrinted>2025-09-18T09:18:02Z</cp:lastPrinted>
  <dcterms:created xsi:type="dcterms:W3CDTF">2001-03-28T07:23:11Z</dcterms:created>
  <dcterms:modified xsi:type="dcterms:W3CDTF">2025-10-29T09:14:25Z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0x010100C39089375972BB4B9B6321C7378D6E06</vt:lpwstr>
  </property>
  <property fmtid="{D5CDD505-2E9C-101B-9397-08002B2CF9AE}" pid="4" name="Order">
    <vt:r8>1026100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